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Explications" sheetId="1" r:id="rId1"/>
    <sheet name="2014-15" sheetId="2" r:id="rId2"/>
    <sheet name="2015-16" sheetId="3" r:id="rId3"/>
    <sheet name="2016-17" sheetId="4" r:id="rId4"/>
    <sheet name="2017-18" sheetId="5" r:id="rId5"/>
    <sheet name="2018-2019" sheetId="6" r:id="rId6"/>
    <sheet name="stats" sheetId="7" r:id="rId7"/>
  </sheets>
  <definedNames/>
  <calcPr calcId="145621"/>
  <extLst/>
</workbook>
</file>

<file path=xl/sharedStrings.xml><?xml version="1.0" encoding="utf-8"?>
<sst xmlns="http://schemas.openxmlformats.org/spreadsheetml/2006/main" count="624" uniqueCount="320">
  <si>
    <t>Voici l’analyse de l’évolution des prix de l’Espace Jacques Prévert pour les années 2014 à 2019.</t>
  </si>
  <si>
    <t>Nom des onglets :</t>
  </si>
  <si>
    <t>2014-2015</t>
  </si>
  <si>
    <t>Tarifs pratiqués pour chaque spectacle de la saison correspondant au nom de l’onglet</t>
  </si>
  <si>
    <t>2015-2016</t>
  </si>
  <si>
    <t>2016-2017</t>
  </si>
  <si>
    <t>2017-2018</t>
  </si>
  <si>
    <t>2018-2019</t>
  </si>
  <si>
    <t>stat</t>
  </si>
  <si>
    <t>Analyse globale</t>
  </si>
  <si>
    <t>Chaque tarif de chaque spectacle a été rentré à partir des programmes publiés par l’EJP.</t>
  </si>
  <si>
    <t xml:space="preserve">Les tarif réduits ne sont pas proposés à tous les spectacles c’est pourquoi il y a des colonnes en gris avec le tarif « effectif » que paierait une personne éligible théoriquement à un tarif réduit. </t>
  </si>
  <si>
    <t>Le tarif réel pratiqué pour chaque spectacle en fonction des catégories de personnes est donc calculé.</t>
  </si>
  <si>
    <t>Ce tarif réel est comparé dans l’onglet stat.</t>
  </si>
  <si>
    <t>Spectacle</t>
  </si>
  <si>
    <t>Type</t>
  </si>
  <si>
    <t>séances</t>
  </si>
  <si>
    <t>plein</t>
  </si>
  <si>
    <t>Réduit</t>
  </si>
  <si>
    <t>Reduit effectif</t>
  </si>
  <si>
    <t>adh</t>
  </si>
  <si>
    <t>adh effectif</t>
  </si>
  <si>
    <t>Moins 25</t>
  </si>
  <si>
    <t>Moins 25 effectif
Si réduit</t>
  </si>
  <si>
    <t>Forfait famille</t>
  </si>
  <si>
    <t>Forfait famille
Si plein</t>
  </si>
  <si>
    <t>Forfait famille
Si adh</t>
  </si>
  <si>
    <t>Pass</t>
  </si>
  <si>
    <t>Pass plein</t>
  </si>
  <si>
    <t>Pass réduit</t>
  </si>
  <si>
    <t>Pass adh</t>
  </si>
  <si>
    <t>Pass -25</t>
  </si>
  <si>
    <t>Crea</t>
  </si>
  <si>
    <t>Comédie-musicale creation</t>
  </si>
  <si>
    <t>Juliette</t>
  </si>
  <si>
    <t>Zip-zap</t>
  </si>
  <si>
    <t>Cirque</t>
  </si>
  <si>
    <t>Malik Bentala</t>
  </si>
  <si>
    <t>Humour</t>
  </si>
  <si>
    <t>L’école des femmes</t>
  </si>
  <si>
    <t>Théâtre</t>
  </si>
  <si>
    <t>The Black Legends</t>
  </si>
  <si>
    <t>Danse</t>
  </si>
  <si>
    <t>Live at claudettes’s</t>
  </si>
  <si>
    <t>Musique-creation</t>
  </si>
  <si>
    <t>Electroblues club</t>
  </si>
  <si>
    <t>blues</t>
  </si>
  <si>
    <t>The Lost Tribe of Country Music</t>
  </si>
  <si>
    <t>Théâtre-création</t>
  </si>
  <si>
    <t>Satané Mozart</t>
  </si>
  <si>
    <t>Humour-musical</t>
  </si>
  <si>
    <t>Muriel Robin</t>
  </si>
  <si>
    <t>H2O1</t>
  </si>
  <si>
    <t>H2O</t>
  </si>
  <si>
    <t>H2O2</t>
  </si>
  <si>
    <t>Scolaires aulnay</t>
  </si>
  <si>
    <t>The mozart group</t>
  </si>
  <si>
    <t>scolaires hors aulnay</t>
  </si>
  <si>
    <t>Brikabrak</t>
  </si>
  <si>
    <t>Cine-concert</t>
  </si>
  <si>
    <t>Cortex</t>
  </si>
  <si>
    <t>Theâtre-danse-multimédia</t>
  </si>
  <si>
    <t>creation</t>
  </si>
  <si>
    <t>Samedi détente</t>
  </si>
  <si>
    <t>Theâtre-danse-musique</t>
  </si>
  <si>
    <t>Peau d’ane</t>
  </si>
  <si>
    <t>Cuisine et confession</t>
  </si>
  <si>
    <t>L’amour sorcier</t>
  </si>
  <si>
    <t>Musique</t>
  </si>
  <si>
    <t>Mesmer</t>
  </si>
  <si>
    <t>Mentalisme-hypnose</t>
  </si>
  <si>
    <t>Fabrice Éboué</t>
  </si>
  <si>
    <t>Le horla</t>
  </si>
  <si>
    <t>Conte &amp; soul</t>
  </si>
  <si>
    <t>Musique-conte</t>
  </si>
  <si>
    <t>Herbe folle</t>
  </si>
  <si>
    <t>Danse-création</t>
  </si>
  <si>
    <t>Je préfère qu'on reste amis</t>
  </si>
  <si>
    <t>Le prince</t>
  </si>
  <si>
    <t>Julien Clerc</t>
  </si>
  <si>
    <t>Chanson</t>
  </si>
  <si>
    <t>Patrick Timsit</t>
  </si>
  <si>
    <t>Le carousel des moutons</t>
  </si>
  <si>
    <t>Ernesto "Tito" Puentes big band</t>
  </si>
  <si>
    <t>Les ratés</t>
  </si>
  <si>
    <t>Savoir enfin qui nous buvons</t>
  </si>
  <si>
    <t>Conférence œnologique – ludique</t>
  </si>
  <si>
    <t>L'extensible voyage d'évéa</t>
  </si>
  <si>
    <t>Semianyki Express</t>
  </si>
  <si>
    <t>Cirque-Humour</t>
  </si>
  <si>
    <t>François Morel</t>
  </si>
  <si>
    <t>LES NOUVELLES (MÉS)AVENTURES D'HAROLD LLOYD</t>
  </si>
  <si>
    <t>Ciné-concert</t>
  </si>
  <si>
    <t>Nina</t>
  </si>
  <si>
    <t>Le cri de la girafe</t>
  </si>
  <si>
    <t>Danse-conte</t>
  </si>
  <si>
    <t>Rock 'n' roll story</t>
  </si>
  <si>
    <t>Moyenne</t>
  </si>
  <si>
    <t>Carte Molière</t>
  </si>
  <si>
    <t>Median</t>
  </si>
  <si>
    <t>Les Fourberies de Scapin</t>
  </si>
  <si>
    <t>Jamel Comedy Club</t>
  </si>
  <si>
    <t>Jeff Panacloc</t>
  </si>
  <si>
    <t>Le moche</t>
  </si>
  <si>
    <t>Celtic legend</t>
  </si>
  <si>
    <t>Nelson</t>
  </si>
  <si>
    <t>Bandes originales</t>
  </si>
  <si>
    <t>Cine-conference-musique (CAP)</t>
  </si>
  <si>
    <t>Occupé !</t>
  </si>
  <si>
    <t>Attached</t>
  </si>
  <si>
    <t>Pass cirque</t>
  </si>
  <si>
    <t>Katia Guerreiro</t>
  </si>
  <si>
    <t>REPAS MAISON DU FADO</t>
  </si>
  <si>
    <t>Repas-spectacle</t>
  </si>
  <si>
    <t>--- non défini ---</t>
  </si>
  <si>
    <t>Ces années-là</t>
  </si>
  <si>
    <t>Opéra pastille 2</t>
  </si>
  <si>
    <t>Just D’jal</t>
  </si>
  <si>
    <t>Asa Nisi Masa</t>
  </si>
  <si>
    <t>Fellag</t>
  </si>
  <si>
    <t>Traces</t>
  </si>
  <si>
    <t>Un</t>
  </si>
  <si>
    <t>Pelléas et Mélisande</t>
  </si>
  <si>
    <t>Les Franglaises</t>
  </si>
  <si>
    <t>Arnaud Tsamere</t>
  </si>
  <si>
    <t>Le Roi sans terre</t>
  </si>
  <si>
    <t>Un dîner d’adieu</t>
  </si>
  <si>
    <t>Otis Taylor</t>
  </si>
  <si>
    <t>Pass blues</t>
  </si>
  <si>
    <t>Mississippi Blues</t>
  </si>
  <si>
    <t>Cine-musique</t>
  </si>
  <si>
    <t>Soul time</t>
  </si>
  <si>
    <t>Christophe Willem</t>
  </si>
  <si>
    <t>Andromaque</t>
  </si>
  <si>
    <t>Le Concert sans retour</t>
  </si>
  <si>
    <t>Brin d’air</t>
  </si>
  <si>
    <t>La Masterclass hip-hop de Céline</t>
  </si>
  <si>
    <t>Danse humour</t>
  </si>
  <si>
    <t>Le Voyage d’Hipollène</t>
  </si>
  <si>
    <t>West Side Story</t>
  </si>
  <si>
    <t>Musique-danse</t>
  </si>
  <si>
    <t>Cine-gouter</t>
  </si>
  <si>
    <t>Pass duo rose</t>
  </si>
  <si>
    <t>Da New-York to Napoli</t>
  </si>
  <si>
    <t>DÎNER MUSICAL</t>
  </si>
  <si>
    <t>Film seul</t>
  </si>
  <si>
    <t>Mediterranea Live Band</t>
  </si>
  <si>
    <t>Promenade in Italia</t>
  </si>
  <si>
    <t>Théâtre – musique</t>
  </si>
  <si>
    <t>Pass trio italia</t>
  </si>
  <si>
    <t>Plein</t>
  </si>
  <si>
    <t>reduit adh</t>
  </si>
  <si>
    <t>Le Mensonge</t>
  </si>
  <si>
    <t>Beaux gestes</t>
  </si>
  <si>
    <t>Laterna Magica</t>
  </si>
  <si>
    <t>Ciné-spectacle</t>
  </si>
  <si>
    <t>Trio beau gestes</t>
  </si>
  <si>
    <t>Les Rustres</t>
  </si>
  <si>
    <t>Retransmission</t>
  </si>
  <si>
    <t>Elle est où la Lune ?</t>
  </si>
  <si>
    <t>Retransmission 5 soirées</t>
  </si>
  <si>
    <t>Distraction(s)</t>
  </si>
  <si>
    <t>A flux tendu</t>
  </si>
  <si>
    <t>Battle</t>
  </si>
  <si>
    <t>Orchestre national d’IDF</t>
  </si>
  <si>
    <t>Hyacinthe &amp; Rose</t>
  </si>
  <si>
    <t>Téléphone… 40 ans déjà !</t>
  </si>
  <si>
    <t>Le jour où j’ai rencontré Franz Liszt</t>
  </si>
  <si>
    <t>Marc-Antoine Le Bret fait des imitations</t>
  </si>
  <si>
    <t>Cine-rencontre Rose</t>
  </si>
  <si>
    <t>Zouk Machine</t>
  </si>
  <si>
    <t>Cine-rencontre contes italiens</t>
  </si>
  <si>
    <t>Dans(e) la Lune</t>
  </si>
  <si>
    <t>Cinéma-théatre (CAP)</t>
  </si>
  <si>
    <t>Cine-rencontre Duprieux</t>
  </si>
  <si>
    <t>La Belle au bois dormant</t>
  </si>
  <si>
    <t>Viktor Vincent</t>
  </si>
  <si>
    <t>Magie</t>
  </si>
  <si>
    <t>Thomas Dutron</t>
  </si>
  <si>
    <t>Stéphane Guillon</t>
  </si>
  <si>
    <t>Comte de Bouderbala</t>
  </si>
  <si>
    <t>Alex Lutz</t>
  </si>
  <si>
    <t>Tuiles</t>
  </si>
  <si>
    <t>Fleur de cactus</t>
  </si>
  <si>
    <t>Nawell Madani</t>
  </si>
  <si>
    <t>Philippe Decouflé</t>
  </si>
  <si>
    <t>Le Bourgeois Gentilhomme</t>
  </si>
  <si>
    <t>Le siffleur</t>
  </si>
  <si>
    <t>Les Voice Messengers</t>
  </si>
  <si>
    <t>Ravie</t>
  </si>
  <si>
    <t>Théâtre-Marionnettes</t>
  </si>
  <si>
    <t>THE BLUESWOMEN</t>
  </si>
  <si>
    <t>CONFÉRENCE – CONCERT</t>
  </si>
  <si>
    <t>PASS INTÉGRAL SEMAINE DU BLUES (CONFÉRENCE +
LES 2 CONCERTS + CINÉ-MUSIQUE)</t>
  </si>
  <si>
    <t>THE BLUES HIGHWAY #1</t>
  </si>
  <si>
    <t>THE BLUES HIGHWAY #2</t>
  </si>
  <si>
    <t>LA ROUTE DE MEMPHIS</t>
  </si>
  <si>
    <t>Attrape-moi</t>
  </si>
  <si>
    <t>Arnaud Askoy chante Brel</t>
  </si>
  <si>
    <t>Gaspard Proust</t>
  </si>
  <si>
    <t>Tubes d’un jour,,,,</t>
  </si>
  <si>
    <t>Comédie musicale</t>
  </si>
  <si>
    <t>-12 ans = 15€</t>
  </si>
  <si>
    <t>Lounis Aït Menguellet</t>
  </si>
  <si>
    <t>Pass berbere</t>
  </si>
  <si>
    <t>Mohamed Allaoua</t>
  </si>
  <si>
    <t>Allias de coeur</t>
  </si>
  <si>
    <t>Tamao</t>
  </si>
  <si>
    <t>Rachid Badroui</t>
  </si>
  <si>
    <t>Beaux gestes trio</t>
  </si>
  <si>
    <t>Hugues Aufray</t>
  </si>
  <si>
    <t>A droite gauche</t>
  </si>
  <si>
    <t>Avishai Cohen’s</t>
  </si>
  <si>
    <t>Jazz</t>
  </si>
  <si>
    <t>Retransmission 4 soirées</t>
  </si>
  <si>
    <t>Irish Celtic Generations</t>
  </si>
  <si>
    <t>Danse traditionnelle</t>
  </si>
  <si>
    <t>Retransmission 6 soirees</t>
  </si>
  <si>
    <t>Corps pour corps</t>
  </si>
  <si>
    <t>In the middle+Prismatik</t>
  </si>
  <si>
    <t>Ahmed Sylla</t>
  </si>
  <si>
    <t>Autour des années 80</t>
  </si>
  <si>
    <t>A vif</t>
  </si>
  <si>
    <t>Jamais jamais ! (Peter Pan)</t>
  </si>
  <si>
    <t>Olivier de Benoist</t>
  </si>
  <si>
    <t>La Framboise frivole</t>
  </si>
  <si>
    <t>Humour musical</t>
  </si>
  <si>
    <t>Lucky – Claudia Tagbo</t>
  </si>
  <si>
    <t>Le Fusible</t>
  </si>
  <si>
    <t>Salut Salon</t>
  </si>
  <si>
    <t>L’Éveil du printemps</t>
  </si>
  <si>
    <t>Théâtre création</t>
  </si>
  <si>
    <t>Keiron</t>
  </si>
  <si>
    <t>Le menteur</t>
  </si>
  <si>
    <t>Djobi DjoBach</t>
  </si>
  <si>
    <t>Humour musical création</t>
  </si>
  <si>
    <t>ROOTS AND HERITAGE # 1</t>
  </si>
  <si>
    <t>Pass blues + conf</t>
  </si>
  <si>
    <t>ROOTS AND HERITAGE # 2</t>
  </si>
  <si>
    <t>François-Xavier Demaison</t>
  </si>
  <si>
    <t>Mathieu Madenian</t>
  </si>
  <si>
    <t>Sol Bémol</t>
  </si>
  <si>
    <t>Monsieur Poli et Sève</t>
  </si>
  <si>
    <t>Le Conte d’hiver</t>
  </si>
  <si>
    <t>Un mouton dans mon pull</t>
  </si>
  <si>
    <t>Marionnettes</t>
  </si>
  <si>
    <t>Kyle Eastwood</t>
  </si>
  <si>
    <t>Maintenant ou Jamel</t>
  </si>
  <si>
    <t>Skalni</t>
  </si>
  <si>
    <t>Perfect</t>
  </si>
  <si>
    <t>Marek Tomasi</t>
  </si>
  <si>
    <t>Prendre plaisir à plusieurs</t>
  </si>
  <si>
    <t>Portugal en fado</t>
  </si>
  <si>
    <t>Chanson / musique</t>
  </si>
  <si>
    <t>Retransmission 3 soirées</t>
  </si>
  <si>
    <t>Le tango des étoiles érrantes</t>
  </si>
  <si>
    <t>Musique / chanson</t>
  </si>
  <si>
    <t>Nouchka et la grande question</t>
  </si>
  <si>
    <t>Conte musical</t>
  </si>
  <si>
    <t>Sebastian Marx</t>
  </si>
  <si>
    <t>Goldmen</t>
  </si>
  <si>
    <t>Michel Jonasz</t>
  </si>
  <si>
    <t>Alain Ramanissum</t>
  </si>
  <si>
    <t>Art</t>
  </si>
  <si>
    <t>Cyrano</t>
  </si>
  <si>
    <t>Fary</t>
  </si>
  <si>
    <t>Tournee point virgule</t>
  </si>
  <si>
    <t>Bun Hay Mean</t>
  </si>
  <si>
    <t>Je n’aime pas le classique / Gaspard Proust</t>
  </si>
  <si>
    <t>Humour / muisque</t>
  </si>
  <si>
    <t>L’ecureuil coiffeur</t>
  </si>
  <si>
    <t>Désaxé</t>
  </si>
  <si>
    <t>Théâtre – Création</t>
  </si>
  <si>
    <t>Yves Duteil</t>
  </si>
  <si>
    <t>Piano Furioso</t>
  </si>
  <si>
    <t>Chantal Ladesou</t>
  </si>
  <si>
    <t>Transit</t>
  </si>
  <si>
    <t>Antonia Rendiger</t>
  </si>
  <si>
    <t>pass feminin</t>
  </si>
  <si>
    <t>My ladies rock</t>
  </si>
  <si>
    <t>C’est un peu compliqué…</t>
  </si>
  <si>
    <t>Manu Payet</t>
  </si>
  <si>
    <t>Les reines du cancan</t>
  </si>
  <si>
    <t>Les petites reines</t>
  </si>
  <si>
    <t>D’jal</t>
  </si>
  <si>
    <t>Romain Vuillemin quartet</t>
  </si>
  <si>
    <t>Jazz manouche</t>
  </si>
  <si>
    <t>The country show</t>
  </si>
  <si>
    <t>Danse / musique</t>
  </si>
  <si>
    <t>La raison d’Aymé</t>
  </si>
  <si>
    <t>Qui pousse… (Le Cap)</t>
  </si>
  <si>
    <t>Cirque – theatre d’objet</t>
  </si>
  <si>
    <t>$</t>
  </si>
  <si>
    <t>Evolution du prix</t>
  </si>
  <si>
    <t>Moyenne du tarif plein</t>
  </si>
  <si>
    <t>Moyenne du tarif Réduit</t>
  </si>
  <si>
    <t>Réduit effectif</t>
  </si>
  <si>
    <t>Nombre de spectacles</t>
  </si>
  <si>
    <t>Croissance en 1 an</t>
  </si>
  <si>
    <t>Augmentation sur un an</t>
  </si>
  <si>
    <t>Croissance en 4 ans</t>
  </si>
  <si>
    <t>Augmentation sur 4 ans</t>
  </si>
  <si>
    <t>Total</t>
  </si>
  <si>
    <t>Nbre de tarifs</t>
  </si>
  <si>
    <t>Prix réel</t>
  </si>
  <si>
    <t>Prix réduits quand proposés (mais pas toujours)</t>
  </si>
  <si>
    <t>Prix réel moyen pour une personne pouvant bénéficier potentiellement  du tarif</t>
  </si>
  <si>
    <t>Prix adhérents quand proposés
(pas toujours proposés)</t>
  </si>
  <si>
    <t>Prix -25 quand proposés
(pas toujours proposés)</t>
  </si>
  <si>
    <t>Forfait quand quand proposés
(pas toujours proposés)</t>
  </si>
  <si>
    <t xml:space="preserve">   </t>
  </si>
  <si>
    <t>Tarif moyen 2018-2019</t>
  </si>
  <si>
    <t>augmentation en 1 an</t>
  </si>
  <si>
    <t>Augmentation en 4 ans</t>
  </si>
  <si>
    <t>1 personne plein tarif</t>
  </si>
  <si>
    <t>1 personne tarif réduit</t>
  </si>
  <si>
    <t>1 adhérent</t>
  </si>
  <si>
    <t>1 moins de 25 ans</t>
  </si>
  <si>
    <t>1 famille de 4, parents non adhérents</t>
  </si>
  <si>
    <t>1 famille de 4, parents adhérents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</si>
</sst>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0.00%"/>
    <numFmt numFmtId="167" formatCode="\+0%"/>
  </numFmts>
  <fonts count="7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0"/>
      <name val="Arial"/>
      <family val="2"/>
    </font>
    <font>
      <sz val="10"/>
      <color rgb="FFB2B2B2"/>
      <name val="Arial"/>
      <family val="2"/>
    </font>
    <font>
      <b/>
      <sz val="10"/>
      <color rgb="FFB2B2B2"/>
      <name val="Arial"/>
      <family val="2"/>
    </font>
    <font>
      <sz val="10"/>
      <color rgb="FFCCCCCC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</cellStyleXfs>
  <cellXfs count="35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5" fontId="4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left"/>
      <protection hidden="1"/>
    </xf>
    <xf numFmtId="164" fontId="3" fillId="0" borderId="0" xfId="0" applyFont="1" applyAlignment="1" applyProtection="1">
      <alignment horizontal="center"/>
      <protection hidden="1"/>
    </xf>
    <xf numFmtId="165" fontId="3" fillId="0" borderId="0" xfId="0" applyFont="1" applyAlignment="1" applyProtection="1">
      <alignment horizontal="center"/>
      <protection hidden="1"/>
    </xf>
    <xf numFmtId="165" fontId="5" fillId="0" borderId="0" xfId="0" applyFont="1" applyAlignment="1" applyProtection="1">
      <alignment horizontal="center"/>
      <protection hidden="1"/>
    </xf>
    <xf numFmtId="165" fontId="5" fillId="0" borderId="0" xfId="0" applyFont="1" applyAlignment="1" applyProtection="1">
      <alignment horizontal="center" wrapText="1"/>
      <protection hidden="1"/>
    </xf>
    <xf numFmtId="165" fontId="5" fillId="0" borderId="0" xfId="0" applyFont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5" fontId="0" fillId="0" borderId="0" xfId="0" applyAlignment="1" applyProtection="1">
      <alignment horizontal="left"/>
      <protection hidden="1"/>
    </xf>
    <xf numFmtId="165" fontId="6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 wrapText="1"/>
      <protection hidden="1"/>
    </xf>
    <xf numFmtId="165" fontId="4" fillId="0" borderId="0" xfId="0" applyFont="1" applyAlignment="1" applyProtection="1">
      <alignment horizontal="center"/>
      <protection hidden="1"/>
    </xf>
    <xf numFmtId="165" fontId="4" fillId="2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 wrapText="1"/>
      <protection hidden="1"/>
    </xf>
    <xf numFmtId="165" fontId="3" fillId="0" borderId="0" xfId="0" applyFont="1" applyAlignment="1" applyProtection="1">
      <alignment horizontal="center" wrapText="1"/>
      <protection hidden="1"/>
    </xf>
    <xf numFmtId="165" fontId="0" fillId="2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5" fontId="0" fillId="0" borderId="0" xfId="0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6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 horizontal="center" wrapText="1"/>
      <protection hidden="1"/>
    </xf>
    <xf numFmtId="164" fontId="3" fillId="0" borderId="1" xfId="0" applyFont="1" applyBorder="1" applyAlignment="1" applyProtection="1">
      <alignment horizont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5" fontId="0" fillId="0" borderId="1" xfId="0" applyBorder="1" applyAlignment="1" applyProtection="1">
      <alignment horizontal="center" vertical="center" wrapText="1"/>
      <protection hidden="1"/>
    </xf>
    <xf numFmtId="167" fontId="0" fillId="0" borderId="1" xfId="0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6"/>
  <sheetViews>
    <sheetView tabSelected="1" workbookViewId="0" topLeftCell="A3">
      <selection activeCell="A17" sqref="A17"/>
    </sheetView>
  </sheetViews>
  <sheetFormatPr defaultColWidth="9.140625" defaultRowHeight="12.75"/>
  <cols>
    <col min="1" max="1025" width="11.57421875" style="0" customWidth="1"/>
  </cols>
  <sheetData>
    <row r="3" ht="12.8">
      <c r="A3" t="s">
        <v>0</v>
      </c>
    </row>
    <row r="5" ht="12.8">
      <c r="A5" t="s">
        <v>1</v>
      </c>
    </row>
    <row r="6" spans="2:3" ht="12.8">
      <c r="B6" s="1" t="s">
        <v>2</v>
      </c>
      <c r="C6" t="s">
        <v>3</v>
      </c>
    </row>
    <row r="7" spans="2:3" ht="12.8">
      <c r="B7" s="1" t="s">
        <v>4</v>
      </c>
      <c r="C7" t="s">
        <v>3</v>
      </c>
    </row>
    <row r="8" spans="2:3" ht="12.8">
      <c r="B8" s="1" t="s">
        <v>5</v>
      </c>
      <c r="C8" t="s">
        <v>3</v>
      </c>
    </row>
    <row r="9" spans="2:3" ht="12.8">
      <c r="B9" s="1" t="s">
        <v>6</v>
      </c>
      <c r="C9" t="s">
        <v>3</v>
      </c>
    </row>
    <row r="10" spans="2:3" ht="12.8">
      <c r="B10" s="1" t="s">
        <v>7</v>
      </c>
      <c r="C10" t="s">
        <v>3</v>
      </c>
    </row>
    <row r="11" spans="2:3" ht="12.8">
      <c r="B11" s="1" t="s">
        <v>8</v>
      </c>
      <c r="C11" t="s">
        <v>9</v>
      </c>
    </row>
    <row r="13" ht="12.8">
      <c r="A13" t="s">
        <v>10</v>
      </c>
    </row>
    <row r="14" ht="12.8">
      <c r="A14" t="s">
        <v>11</v>
      </c>
    </row>
    <row r="15" ht="12.8">
      <c r="A15" t="s">
        <v>12</v>
      </c>
    </row>
    <row r="16" ht="12.8">
      <c r="A16" t="s">
        <v>13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F1" sqref="F1"/>
    </sheetView>
  </sheetViews>
  <sheetFormatPr defaultColWidth="9.140625" defaultRowHeight="12.75"/>
  <cols>
    <col min="1" max="1" width="24.00390625" style="2" customWidth="1"/>
    <col min="2" max="2" width="21.57421875" style="3" customWidth="1"/>
    <col min="3" max="3" width="11.57421875" style="3" customWidth="1"/>
    <col min="4" max="5" width="11.57421875" style="4" customWidth="1"/>
    <col min="6" max="6" width="7.421875" style="5" customWidth="1"/>
    <col min="7" max="7" width="11.57421875" style="4" customWidth="1"/>
    <col min="8" max="8" width="7.421875" style="5" customWidth="1"/>
    <col min="9" max="9" width="11.57421875" style="4" customWidth="1"/>
    <col min="10" max="10" width="10.7109375" style="5" customWidth="1"/>
    <col min="11" max="11" width="13.57421875" style="4" customWidth="1"/>
    <col min="12" max="12" width="7.57421875" style="5" customWidth="1"/>
    <col min="13" max="13" width="8.140625" style="5" customWidth="1"/>
    <col min="14" max="14" width="11.57421875" style="3" customWidth="1"/>
    <col min="15" max="18" width="11.57421875" style="4" customWidth="1"/>
    <col min="19" max="20" width="11.57421875" style="0" customWidth="1"/>
    <col min="21" max="24" width="11.57421875" style="4" customWidth="1"/>
    <col min="25" max="1025" width="11.57421875" style="0" customWidth="1"/>
  </cols>
  <sheetData>
    <row r="1" spans="1:24" s="7" customFormat="1" ht="23.85">
      <c r="A1" s="6" t="s">
        <v>14</v>
      </c>
      <c r="B1" s="7" t="s">
        <v>15</v>
      </c>
      <c r="C1" s="7" t="s">
        <v>16</v>
      </c>
      <c r="D1" s="8" t="s">
        <v>17</v>
      </c>
      <c r="E1" s="8" t="s">
        <v>18</v>
      </c>
      <c r="F1" s="9" t="s">
        <v>19</v>
      </c>
      <c r="G1" s="8" t="s">
        <v>20</v>
      </c>
      <c r="H1" s="9" t="s">
        <v>21</v>
      </c>
      <c r="I1" s="8" t="s">
        <v>22</v>
      </c>
      <c r="J1" s="10" t="s">
        <v>23</v>
      </c>
      <c r="K1" s="8" t="s">
        <v>24</v>
      </c>
      <c r="L1" s="11" t="s">
        <v>25</v>
      </c>
      <c r="M1" s="11" t="s">
        <v>26</v>
      </c>
      <c r="N1" s="7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U1" s="8"/>
      <c r="V1" s="8"/>
      <c r="W1" s="8"/>
      <c r="X1" s="8"/>
    </row>
    <row r="2" spans="1:17" ht="12.8">
      <c r="A2" s="2" t="s">
        <v>32</v>
      </c>
      <c r="B2" s="3" t="s">
        <v>33</v>
      </c>
      <c r="C2" s="3">
        <v>2</v>
      </c>
      <c r="D2" s="4">
        <v>18</v>
      </c>
      <c r="E2" s="4">
        <v>15</v>
      </c>
      <c r="F2" s="5">
        <f>E2</f>
        <v>15</v>
      </c>
      <c r="G2" s="4">
        <v>12</v>
      </c>
      <c r="H2" s="5">
        <f>G2</f>
        <v>12</v>
      </c>
      <c r="I2" s="4">
        <v>5</v>
      </c>
      <c r="J2" s="5">
        <f>I2</f>
        <v>5</v>
      </c>
      <c r="K2" s="4">
        <v>30</v>
      </c>
      <c r="L2" s="5">
        <f>K2</f>
        <v>30</v>
      </c>
      <c r="M2" s="5">
        <f>K2</f>
        <v>30</v>
      </c>
      <c r="N2" s="3" t="s">
        <v>34</v>
      </c>
      <c r="O2" s="4">
        <v>35</v>
      </c>
      <c r="P2" s="4">
        <v>29</v>
      </c>
      <c r="Q2" s="4">
        <v>24</v>
      </c>
    </row>
    <row r="3" spans="1:21" ht="12.8">
      <c r="A3" s="2" t="s">
        <v>35</v>
      </c>
      <c r="B3" s="3" t="s">
        <v>36</v>
      </c>
      <c r="C3" s="3">
        <v>1</v>
      </c>
      <c r="D3" s="4">
        <v>9.5</v>
      </c>
      <c r="E3" s="4">
        <v>8</v>
      </c>
      <c r="F3" s="5">
        <f>E3</f>
        <v>8</v>
      </c>
      <c r="G3" s="4">
        <v>6.5</v>
      </c>
      <c r="H3" s="5">
        <f>G3</f>
        <v>6.5</v>
      </c>
      <c r="I3" s="4">
        <v>4</v>
      </c>
      <c r="J3" s="5">
        <f>I3</f>
        <v>4</v>
      </c>
      <c r="K3" s="4">
        <v>16</v>
      </c>
      <c r="L3" s="5">
        <f>K3</f>
        <v>16</v>
      </c>
      <c r="M3" s="5">
        <f>K3</f>
        <v>16</v>
      </c>
      <c r="N3" s="3" t="s">
        <v>36</v>
      </c>
      <c r="O3" s="4">
        <v>54</v>
      </c>
      <c r="P3" s="4">
        <v>48</v>
      </c>
      <c r="Q3" s="4">
        <v>38</v>
      </c>
      <c r="R3" s="4">
        <v>24</v>
      </c>
      <c r="U3" s="8"/>
    </row>
    <row r="4" spans="1:13" ht="12.8">
      <c r="A4" s="2" t="s">
        <v>37</v>
      </c>
      <c r="B4" s="3" t="s">
        <v>38</v>
      </c>
      <c r="C4" s="3">
        <v>1</v>
      </c>
      <c r="D4" s="4">
        <v>22</v>
      </c>
      <c r="E4" s="4">
        <v>19</v>
      </c>
      <c r="F4" s="5">
        <f>E4</f>
        <v>19</v>
      </c>
      <c r="G4" s="4">
        <v>16</v>
      </c>
      <c r="H4" s="5">
        <f>G4</f>
        <v>16</v>
      </c>
      <c r="I4" s="4">
        <v>10</v>
      </c>
      <c r="J4" s="5">
        <f>I4</f>
        <v>10</v>
      </c>
      <c r="L4" s="5">
        <f>2*D4+2*J4</f>
        <v>64</v>
      </c>
      <c r="M4" s="5">
        <f>2*H4+2*J4</f>
        <v>52</v>
      </c>
    </row>
    <row r="5" spans="1:13" ht="12.8">
      <c r="A5" s="2" t="s">
        <v>39</v>
      </c>
      <c r="B5" s="12" t="s">
        <v>40</v>
      </c>
      <c r="C5" s="3">
        <v>1</v>
      </c>
      <c r="D5" s="4">
        <v>22</v>
      </c>
      <c r="E5" s="4">
        <v>19</v>
      </c>
      <c r="F5" s="5">
        <f>E5</f>
        <v>19</v>
      </c>
      <c r="G5" s="4">
        <v>16</v>
      </c>
      <c r="H5" s="5">
        <f>G5</f>
        <v>16</v>
      </c>
      <c r="I5" s="4">
        <v>10</v>
      </c>
      <c r="J5" s="5">
        <f>I5</f>
        <v>10</v>
      </c>
      <c r="K5" s="4">
        <v>44</v>
      </c>
      <c r="L5" s="5">
        <f>K5</f>
        <v>44</v>
      </c>
      <c r="M5" s="5">
        <f>K5</f>
        <v>44</v>
      </c>
    </row>
    <row r="6" spans="1:21" ht="12.8">
      <c r="A6" s="2" t="s">
        <v>41</v>
      </c>
      <c r="B6" s="3" t="s">
        <v>33</v>
      </c>
      <c r="C6" s="3">
        <v>1</v>
      </c>
      <c r="D6" s="4">
        <v>22</v>
      </c>
      <c r="E6" s="4">
        <v>19</v>
      </c>
      <c r="F6" s="5">
        <f>E6</f>
        <v>19</v>
      </c>
      <c r="G6" s="4">
        <v>16</v>
      </c>
      <c r="H6" s="5">
        <f>G6</f>
        <v>16</v>
      </c>
      <c r="I6" s="4">
        <v>10</v>
      </c>
      <c r="J6" s="5">
        <f>I6</f>
        <v>10</v>
      </c>
      <c r="K6" s="4">
        <v>44</v>
      </c>
      <c r="L6" s="5">
        <f>K6</f>
        <v>44</v>
      </c>
      <c r="M6" s="5">
        <f>K6</f>
        <v>44</v>
      </c>
      <c r="N6" s="3" t="s">
        <v>34</v>
      </c>
      <c r="U6" s="3"/>
    </row>
    <row r="7" spans="1:13" ht="12.8">
      <c r="A7" s="2" t="s">
        <v>34</v>
      </c>
      <c r="B7" s="3" t="s">
        <v>42</v>
      </c>
      <c r="C7" s="3">
        <v>1</v>
      </c>
      <c r="D7" s="4">
        <v>22</v>
      </c>
      <c r="E7" s="4">
        <v>19</v>
      </c>
      <c r="F7" s="5">
        <f>E7</f>
        <v>19</v>
      </c>
      <c r="G7" s="4">
        <v>16</v>
      </c>
      <c r="H7" s="5">
        <f>G7</f>
        <v>16</v>
      </c>
      <c r="I7" s="4">
        <v>10</v>
      </c>
      <c r="J7" s="5">
        <f>I7</f>
        <v>10</v>
      </c>
      <c r="L7" s="5">
        <f>2*D7+2*J7</f>
        <v>64</v>
      </c>
      <c r="M7" s="5">
        <f>2*H7+2*J7</f>
        <v>52</v>
      </c>
    </row>
    <row r="8" spans="1:13" ht="12.8">
      <c r="A8" s="2" t="s">
        <v>43</v>
      </c>
      <c r="B8" s="3" t="s">
        <v>44</v>
      </c>
      <c r="C8" s="3">
        <v>1</v>
      </c>
      <c r="D8" s="4">
        <v>14</v>
      </c>
      <c r="E8" s="4">
        <v>11</v>
      </c>
      <c r="F8" s="5">
        <f>E8</f>
        <v>11</v>
      </c>
      <c r="G8" s="4">
        <v>8</v>
      </c>
      <c r="H8" s="5">
        <f>G8</f>
        <v>8</v>
      </c>
      <c r="I8" s="4">
        <v>5</v>
      </c>
      <c r="J8" s="5">
        <f>I8</f>
        <v>5</v>
      </c>
      <c r="L8" s="5">
        <f>2*D8+2*J8</f>
        <v>38</v>
      </c>
      <c r="M8" s="5">
        <f>2*H8+2*J8</f>
        <v>26</v>
      </c>
    </row>
    <row r="9" spans="1:17" ht="12.8">
      <c r="A9" s="2" t="s">
        <v>45</v>
      </c>
      <c r="B9" s="3" t="s">
        <v>44</v>
      </c>
      <c r="C9" s="3">
        <v>1</v>
      </c>
      <c r="D9" s="4">
        <v>22</v>
      </c>
      <c r="E9" s="4">
        <v>19</v>
      </c>
      <c r="F9" s="5">
        <f>E9</f>
        <v>19</v>
      </c>
      <c r="G9" s="4">
        <v>16</v>
      </c>
      <c r="H9" s="5">
        <f>G9</f>
        <v>16</v>
      </c>
      <c r="I9" s="4">
        <v>10</v>
      </c>
      <c r="J9" s="5">
        <f>I9</f>
        <v>10</v>
      </c>
      <c r="L9" s="5">
        <f>2*D9+2*J9</f>
        <v>64</v>
      </c>
      <c r="M9" s="5">
        <f>2*H9+2*J9</f>
        <v>52</v>
      </c>
      <c r="N9" s="3" t="s">
        <v>46</v>
      </c>
      <c r="O9" s="4">
        <v>32</v>
      </c>
      <c r="P9" s="4">
        <v>28</v>
      </c>
      <c r="Q9" s="4">
        <v>22</v>
      </c>
    </row>
    <row r="10" spans="1:14" ht="12.8">
      <c r="A10" s="2" t="s">
        <v>47</v>
      </c>
      <c r="B10" s="3" t="s">
        <v>48</v>
      </c>
      <c r="C10" s="3">
        <v>1</v>
      </c>
      <c r="D10" s="4">
        <v>22</v>
      </c>
      <c r="E10" s="4">
        <v>19</v>
      </c>
      <c r="F10" s="5">
        <f>E10</f>
        <v>19</v>
      </c>
      <c r="G10" s="4">
        <v>16</v>
      </c>
      <c r="H10" s="5">
        <f>G10</f>
        <v>16</v>
      </c>
      <c r="I10" s="4">
        <v>10</v>
      </c>
      <c r="J10" s="5">
        <f>I10</f>
        <v>10</v>
      </c>
      <c r="L10" s="5">
        <f>2*D10+2*J10</f>
        <v>64</v>
      </c>
      <c r="M10" s="5">
        <f>2*H10+2*J10</f>
        <v>52</v>
      </c>
      <c r="N10" s="3" t="s">
        <v>46</v>
      </c>
    </row>
    <row r="11" spans="1:13" ht="12.8">
      <c r="A11" s="2" t="s">
        <v>49</v>
      </c>
      <c r="B11" s="12" t="s">
        <v>50</v>
      </c>
      <c r="C11" s="3">
        <v>1</v>
      </c>
      <c r="D11" s="4">
        <v>17</v>
      </c>
      <c r="E11" s="4">
        <v>14</v>
      </c>
      <c r="F11" s="5">
        <f>E11</f>
        <v>14</v>
      </c>
      <c r="G11" s="4">
        <v>11</v>
      </c>
      <c r="H11" s="5">
        <f>G11</f>
        <v>11</v>
      </c>
      <c r="I11" s="4">
        <v>7</v>
      </c>
      <c r="J11" s="5">
        <f>I11</f>
        <v>7</v>
      </c>
      <c r="L11" s="5">
        <f>2*D11+2*J11</f>
        <v>48</v>
      </c>
      <c r="M11" s="5">
        <f>2*H11+2*J11</f>
        <v>36</v>
      </c>
    </row>
    <row r="12" spans="1:13" ht="12.8">
      <c r="A12" s="2" t="s">
        <v>51</v>
      </c>
      <c r="B12" s="3" t="s">
        <v>38</v>
      </c>
      <c r="C12" s="3">
        <v>1</v>
      </c>
      <c r="D12" s="4">
        <v>42</v>
      </c>
      <c r="F12" s="5">
        <f>D12</f>
        <v>42</v>
      </c>
      <c r="G12" s="4">
        <v>39</v>
      </c>
      <c r="H12" s="5">
        <f>G12</f>
        <v>39</v>
      </c>
      <c r="J12" s="5">
        <f>H12</f>
        <v>39</v>
      </c>
      <c r="L12" s="5">
        <f>2*D12+2*J12</f>
        <v>162</v>
      </c>
      <c r="M12" s="5">
        <f>2*H12+2*J12</f>
        <v>156</v>
      </c>
    </row>
    <row r="13" spans="1:18" ht="12.8">
      <c r="A13" s="13" t="s">
        <v>52</v>
      </c>
      <c r="B13" s="3" t="s">
        <v>53</v>
      </c>
      <c r="C13" s="3">
        <v>1</v>
      </c>
      <c r="D13" s="4">
        <v>12</v>
      </c>
      <c r="F13" s="5">
        <f>D13</f>
        <v>12</v>
      </c>
      <c r="G13" s="4">
        <v>10</v>
      </c>
      <c r="H13" s="5">
        <f>G13</f>
        <v>10</v>
      </c>
      <c r="I13" s="4">
        <v>6</v>
      </c>
      <c r="J13" s="5">
        <f>I13</f>
        <v>6</v>
      </c>
      <c r="L13" s="5">
        <f>2*D13+2*J13</f>
        <v>36</v>
      </c>
      <c r="M13" s="5">
        <f>2*H13+2*J13</f>
        <v>32</v>
      </c>
      <c r="N13" s="3" t="s">
        <v>53</v>
      </c>
      <c r="O13" s="4">
        <v>32</v>
      </c>
      <c r="R13" s="4">
        <v>16</v>
      </c>
    </row>
    <row r="14" spans="1:22" ht="12.8">
      <c r="A14" s="13" t="s">
        <v>54</v>
      </c>
      <c r="B14" s="3" t="s">
        <v>53</v>
      </c>
      <c r="C14" s="3">
        <v>1</v>
      </c>
      <c r="D14" s="4">
        <v>12</v>
      </c>
      <c r="F14" s="5">
        <f>D14</f>
        <v>12</v>
      </c>
      <c r="G14" s="4">
        <v>10</v>
      </c>
      <c r="H14" s="5">
        <f>G14</f>
        <v>10</v>
      </c>
      <c r="I14" s="4">
        <v>6</v>
      </c>
      <c r="J14" s="5">
        <f>I14</f>
        <v>6</v>
      </c>
      <c r="L14" s="5">
        <f>2*D14+2*J14</f>
        <v>36</v>
      </c>
      <c r="M14" s="5">
        <f>2*H14+2*J14</f>
        <v>32</v>
      </c>
      <c r="N14" s="3" t="s">
        <v>53</v>
      </c>
      <c r="U14" s="4" t="s">
        <v>55</v>
      </c>
      <c r="V14" s="4">
        <v>3</v>
      </c>
    </row>
    <row r="15" spans="1:22" ht="12.8">
      <c r="A15" s="2" t="s">
        <v>56</v>
      </c>
      <c r="B15" s="12" t="s">
        <v>50</v>
      </c>
      <c r="C15" s="3">
        <v>1</v>
      </c>
      <c r="D15" s="4">
        <v>22</v>
      </c>
      <c r="E15" s="4">
        <v>19</v>
      </c>
      <c r="F15" s="5">
        <f>E15</f>
        <v>19</v>
      </c>
      <c r="G15" s="4">
        <v>16</v>
      </c>
      <c r="H15" s="5">
        <f>G15</f>
        <v>16</v>
      </c>
      <c r="I15" s="4">
        <v>10</v>
      </c>
      <c r="J15" s="5">
        <f>I15</f>
        <v>10</v>
      </c>
      <c r="L15" s="5">
        <f>2*D15+2*J15</f>
        <v>64</v>
      </c>
      <c r="M15" s="5">
        <f>2*H15+2*J15</f>
        <v>52</v>
      </c>
      <c r="U15" s="4" t="s">
        <v>57</v>
      </c>
      <c r="V15" s="4">
        <v>6</v>
      </c>
    </row>
    <row r="16" spans="1:13" ht="12.8">
      <c r="A16" s="2" t="s">
        <v>58</v>
      </c>
      <c r="B16" s="3" t="s">
        <v>59</v>
      </c>
      <c r="C16" s="3">
        <v>1</v>
      </c>
      <c r="D16" s="4">
        <v>9.5</v>
      </c>
      <c r="E16" s="4">
        <v>8</v>
      </c>
      <c r="F16" s="5">
        <f>E16</f>
        <v>8</v>
      </c>
      <c r="G16" s="4">
        <v>6.5</v>
      </c>
      <c r="H16" s="5">
        <f>G16</f>
        <v>6.5</v>
      </c>
      <c r="I16" s="4">
        <v>4</v>
      </c>
      <c r="J16" s="5">
        <f>I16</f>
        <v>4</v>
      </c>
      <c r="K16" s="4">
        <v>16</v>
      </c>
      <c r="L16" s="5">
        <f>K16</f>
        <v>16</v>
      </c>
      <c r="M16" s="5">
        <f>K16</f>
        <v>16</v>
      </c>
    </row>
    <row r="17" spans="1:18" ht="12.8">
      <c r="A17" s="2" t="s">
        <v>60</v>
      </c>
      <c r="B17" s="3" t="s">
        <v>61</v>
      </c>
      <c r="C17" s="3">
        <v>1</v>
      </c>
      <c r="D17" s="4">
        <v>14</v>
      </c>
      <c r="E17" s="4">
        <v>11</v>
      </c>
      <c r="F17" s="5">
        <f>E17</f>
        <v>11</v>
      </c>
      <c r="G17" s="4">
        <v>8</v>
      </c>
      <c r="H17" s="5">
        <f>G17</f>
        <v>8</v>
      </c>
      <c r="I17" s="4">
        <v>5</v>
      </c>
      <c r="J17" s="5">
        <f>I17</f>
        <v>5</v>
      </c>
      <c r="L17" s="5">
        <f>2*D17+2*J17</f>
        <v>38</v>
      </c>
      <c r="M17" s="5">
        <f>2*H17+2*J17</f>
        <v>26</v>
      </c>
      <c r="N17" s="3" t="s">
        <v>62</v>
      </c>
      <c r="O17" s="4">
        <v>22</v>
      </c>
      <c r="P17" s="4">
        <v>16</v>
      </c>
      <c r="Q17" s="4">
        <v>10</v>
      </c>
      <c r="R17" s="4">
        <v>8</v>
      </c>
    </row>
    <row r="18" spans="1:14" ht="12.8">
      <c r="A18" s="2" t="s">
        <v>63</v>
      </c>
      <c r="B18" s="3" t="s">
        <v>64</v>
      </c>
      <c r="C18" s="3">
        <v>1</v>
      </c>
      <c r="D18" s="4">
        <v>14</v>
      </c>
      <c r="E18" s="4">
        <v>11</v>
      </c>
      <c r="F18" s="5">
        <f>E18</f>
        <v>11</v>
      </c>
      <c r="G18" s="4">
        <v>8</v>
      </c>
      <c r="H18" s="5">
        <f>G18</f>
        <v>8</v>
      </c>
      <c r="I18" s="4">
        <v>5</v>
      </c>
      <c r="J18" s="5">
        <f>I18</f>
        <v>5</v>
      </c>
      <c r="L18" s="5">
        <f>2*D18+2*J18</f>
        <v>38</v>
      </c>
      <c r="M18" s="5">
        <f>2*H18+2*J18</f>
        <v>26</v>
      </c>
      <c r="N18" s="3" t="s">
        <v>62</v>
      </c>
    </row>
    <row r="19" spans="1:13" ht="12.8">
      <c r="A19" s="2" t="s">
        <v>65</v>
      </c>
      <c r="B19" s="3" t="s">
        <v>40</v>
      </c>
      <c r="C19" s="3">
        <v>1</v>
      </c>
      <c r="D19" s="4">
        <v>9.5</v>
      </c>
      <c r="E19" s="4">
        <v>8</v>
      </c>
      <c r="F19" s="5">
        <f>E19</f>
        <v>8</v>
      </c>
      <c r="G19" s="4">
        <v>6.5</v>
      </c>
      <c r="H19" s="5">
        <f>G19</f>
        <v>6.5</v>
      </c>
      <c r="I19" s="4">
        <v>4</v>
      </c>
      <c r="J19" s="5">
        <f>I19</f>
        <v>4</v>
      </c>
      <c r="K19" s="4">
        <v>16</v>
      </c>
      <c r="L19" s="5">
        <f>K19</f>
        <v>16</v>
      </c>
      <c r="M19" s="5">
        <f>K19</f>
        <v>16</v>
      </c>
    </row>
    <row r="20" spans="1:14" ht="12.8">
      <c r="A20" s="2" t="s">
        <v>66</v>
      </c>
      <c r="B20" s="3" t="s">
        <v>36</v>
      </c>
      <c r="C20" s="3">
        <v>1</v>
      </c>
      <c r="D20" s="4">
        <v>22</v>
      </c>
      <c r="E20" s="4">
        <v>19</v>
      </c>
      <c r="F20" s="5">
        <f>E20</f>
        <v>19</v>
      </c>
      <c r="G20" s="4">
        <v>16</v>
      </c>
      <c r="H20" s="5">
        <f>G20</f>
        <v>16</v>
      </c>
      <c r="I20" s="4">
        <v>10</v>
      </c>
      <c r="J20" s="5">
        <f>I20</f>
        <v>10</v>
      </c>
      <c r="K20" s="4">
        <v>44</v>
      </c>
      <c r="L20" s="5">
        <f>K20</f>
        <v>44</v>
      </c>
      <c r="M20" s="5">
        <f>K20</f>
        <v>44</v>
      </c>
      <c r="N20" s="3" t="s">
        <v>36</v>
      </c>
    </row>
    <row r="21" spans="1:13" ht="12.8">
      <c r="A21" s="2" t="s">
        <v>67</v>
      </c>
      <c r="B21" s="3" t="s">
        <v>68</v>
      </c>
      <c r="C21" s="3">
        <v>1</v>
      </c>
      <c r="D21" s="4">
        <v>22</v>
      </c>
      <c r="E21" s="4">
        <v>19</v>
      </c>
      <c r="F21" s="5">
        <f>E21</f>
        <v>19</v>
      </c>
      <c r="G21" s="4">
        <v>16</v>
      </c>
      <c r="H21" s="5">
        <f>G21</f>
        <v>16</v>
      </c>
      <c r="I21" s="4">
        <v>10</v>
      </c>
      <c r="J21" s="5">
        <f>I21</f>
        <v>10</v>
      </c>
      <c r="K21" s="4">
        <v>44</v>
      </c>
      <c r="L21" s="5">
        <f>K21</f>
        <v>44</v>
      </c>
      <c r="M21" s="5">
        <f>K21</f>
        <v>44</v>
      </c>
    </row>
    <row r="22" spans="1:13" ht="12.8">
      <c r="A22" s="2" t="s">
        <v>69</v>
      </c>
      <c r="B22" s="3" t="s">
        <v>70</v>
      </c>
      <c r="C22" s="3">
        <v>1</v>
      </c>
      <c r="D22" s="4">
        <v>31</v>
      </c>
      <c r="E22" s="4">
        <v>26</v>
      </c>
      <c r="F22" s="5">
        <f>E22</f>
        <v>26</v>
      </c>
      <c r="G22" s="4">
        <v>23</v>
      </c>
      <c r="H22" s="5">
        <f>G22</f>
        <v>23</v>
      </c>
      <c r="J22" s="5">
        <f>H22</f>
        <v>23</v>
      </c>
      <c r="L22" s="5">
        <f>2*D22+2*J22</f>
        <v>108</v>
      </c>
      <c r="M22" s="5">
        <f>2*H22+2*J22</f>
        <v>92</v>
      </c>
    </row>
    <row r="23" spans="1:13" ht="12.8">
      <c r="A23" s="2" t="s">
        <v>71</v>
      </c>
      <c r="B23" s="3" t="s">
        <v>38</v>
      </c>
      <c r="C23" s="3">
        <v>1</v>
      </c>
      <c r="D23" s="4">
        <v>22</v>
      </c>
      <c r="E23" s="4">
        <v>19</v>
      </c>
      <c r="F23" s="5">
        <f>E23</f>
        <v>19</v>
      </c>
      <c r="G23" s="4">
        <v>16</v>
      </c>
      <c r="H23" s="5">
        <f>G23</f>
        <v>16</v>
      </c>
      <c r="I23" s="4">
        <v>10</v>
      </c>
      <c r="J23" s="5">
        <f>I23</f>
        <v>10</v>
      </c>
      <c r="L23" s="5">
        <f>2*D23+2*J23</f>
        <v>64</v>
      </c>
      <c r="M23" s="5">
        <f>2*H23+2*J23</f>
        <v>52</v>
      </c>
    </row>
    <row r="24" spans="1:13" ht="12.8">
      <c r="A24" s="2" t="s">
        <v>72</v>
      </c>
      <c r="B24" s="12" t="s">
        <v>40</v>
      </c>
      <c r="C24" s="3">
        <v>1</v>
      </c>
      <c r="D24" s="4">
        <v>14</v>
      </c>
      <c r="E24" s="4">
        <v>11</v>
      </c>
      <c r="F24" s="5">
        <f>E24</f>
        <v>11</v>
      </c>
      <c r="G24" s="4">
        <v>8</v>
      </c>
      <c r="H24" s="5">
        <f>G24</f>
        <v>8</v>
      </c>
      <c r="I24" s="4">
        <v>5</v>
      </c>
      <c r="J24" s="5">
        <f>I24</f>
        <v>5</v>
      </c>
      <c r="L24" s="5">
        <f>2*D24+2*J24</f>
        <v>38</v>
      </c>
      <c r="M24" s="5">
        <f>2*H24+2*J24</f>
        <v>26</v>
      </c>
    </row>
    <row r="25" spans="1:13" ht="12.8">
      <c r="A25" s="2" t="s">
        <v>73</v>
      </c>
      <c r="B25" s="3" t="s">
        <v>74</v>
      </c>
      <c r="C25" s="3">
        <v>1</v>
      </c>
      <c r="D25" s="4">
        <v>9.5</v>
      </c>
      <c r="E25" s="4">
        <v>8</v>
      </c>
      <c r="F25" s="5">
        <f>E25</f>
        <v>8</v>
      </c>
      <c r="G25" s="4">
        <v>6.5</v>
      </c>
      <c r="H25" s="5">
        <f>G25</f>
        <v>6.5</v>
      </c>
      <c r="I25" s="4">
        <v>4</v>
      </c>
      <c r="J25" s="5">
        <f>I25</f>
        <v>4</v>
      </c>
      <c r="K25" s="4">
        <v>16</v>
      </c>
      <c r="L25" s="5">
        <f>K25</f>
        <v>16</v>
      </c>
      <c r="M25" s="5">
        <f>K25</f>
        <v>16</v>
      </c>
    </row>
    <row r="26" spans="1:13" ht="12.8">
      <c r="A26" s="2" t="s">
        <v>75</v>
      </c>
      <c r="B26" s="3" t="s">
        <v>76</v>
      </c>
      <c r="C26" s="3">
        <v>1</v>
      </c>
      <c r="D26" s="4">
        <v>14</v>
      </c>
      <c r="E26" s="4">
        <v>11</v>
      </c>
      <c r="F26" s="5">
        <f>E26</f>
        <v>11</v>
      </c>
      <c r="G26" s="4">
        <v>8</v>
      </c>
      <c r="H26" s="5">
        <f>G26</f>
        <v>8</v>
      </c>
      <c r="I26" s="4">
        <v>5</v>
      </c>
      <c r="J26" s="5">
        <f>I26</f>
        <v>5</v>
      </c>
      <c r="L26" s="5">
        <f>2*D26+2*J26</f>
        <v>38</v>
      </c>
      <c r="M26" s="5">
        <f>2*H26+2*J26</f>
        <v>26</v>
      </c>
    </row>
    <row r="27" spans="1:13" ht="12.8">
      <c r="A27" s="2" t="s">
        <v>77</v>
      </c>
      <c r="B27" s="12" t="s">
        <v>40</v>
      </c>
      <c r="C27" s="3">
        <v>1</v>
      </c>
      <c r="D27" s="4">
        <v>31</v>
      </c>
      <c r="E27" s="4">
        <v>26</v>
      </c>
      <c r="F27" s="5">
        <f>E27</f>
        <v>26</v>
      </c>
      <c r="G27" s="4">
        <v>23</v>
      </c>
      <c r="H27" s="5">
        <f>G27</f>
        <v>23</v>
      </c>
      <c r="J27" s="5">
        <f>H27</f>
        <v>23</v>
      </c>
      <c r="L27" s="5">
        <f>2*D27+2*J27</f>
        <v>108</v>
      </c>
      <c r="M27" s="5">
        <f>2*H27+2*J27</f>
        <v>92</v>
      </c>
    </row>
    <row r="28" spans="1:13" ht="12.8">
      <c r="A28" s="2" t="s">
        <v>78</v>
      </c>
      <c r="B28" s="3" t="s">
        <v>40</v>
      </c>
      <c r="C28" s="3">
        <v>1</v>
      </c>
      <c r="D28" s="4">
        <v>17</v>
      </c>
      <c r="E28" s="4">
        <v>14</v>
      </c>
      <c r="F28" s="5">
        <f>E28</f>
        <v>14</v>
      </c>
      <c r="G28" s="4">
        <v>11</v>
      </c>
      <c r="H28" s="5">
        <f>G28</f>
        <v>11</v>
      </c>
      <c r="I28" s="4">
        <v>7</v>
      </c>
      <c r="J28" s="5">
        <f>I28</f>
        <v>7</v>
      </c>
      <c r="L28" s="5">
        <f>2*D28+2*J28</f>
        <v>48</v>
      </c>
      <c r="M28" s="5">
        <f>2*H28+2*J28</f>
        <v>36</v>
      </c>
    </row>
    <row r="29" spans="1:13" ht="12.8">
      <c r="A29" s="2" t="s">
        <v>79</v>
      </c>
      <c r="B29" s="3" t="s">
        <v>80</v>
      </c>
      <c r="C29" s="3">
        <v>1</v>
      </c>
      <c r="D29" s="4">
        <v>37</v>
      </c>
      <c r="E29" s="4">
        <v>33</v>
      </c>
      <c r="F29" s="5">
        <f>E29</f>
        <v>33</v>
      </c>
      <c r="G29" s="4">
        <v>29</v>
      </c>
      <c r="H29" s="5">
        <f>G29</f>
        <v>29</v>
      </c>
      <c r="J29" s="5">
        <f>H29</f>
        <v>29</v>
      </c>
      <c r="L29" s="5">
        <f>2*D29+2*J29</f>
        <v>132</v>
      </c>
      <c r="M29" s="5">
        <f>2*H29+2*J29</f>
        <v>116</v>
      </c>
    </row>
    <row r="30" spans="1:13" ht="12.8">
      <c r="A30" s="2" t="s">
        <v>81</v>
      </c>
      <c r="B30" s="3" t="s">
        <v>38</v>
      </c>
      <c r="C30" s="3">
        <v>1</v>
      </c>
      <c r="D30" s="4">
        <v>31</v>
      </c>
      <c r="E30" s="4">
        <v>26</v>
      </c>
      <c r="F30" s="5">
        <f>E30</f>
        <v>26</v>
      </c>
      <c r="G30" s="4">
        <v>23</v>
      </c>
      <c r="H30" s="5">
        <f>G30</f>
        <v>23</v>
      </c>
      <c r="J30" s="5">
        <f>H30</f>
        <v>23</v>
      </c>
      <c r="L30" s="5">
        <f>2*D30+2*J30</f>
        <v>108</v>
      </c>
      <c r="M30" s="5">
        <f>2*H30+2*J30</f>
        <v>92</v>
      </c>
    </row>
    <row r="31" spans="1:14" ht="12.8">
      <c r="A31" s="2" t="s">
        <v>82</v>
      </c>
      <c r="B31" s="3" t="s">
        <v>36</v>
      </c>
      <c r="C31" s="3">
        <v>1</v>
      </c>
      <c r="D31" s="4">
        <v>9.5</v>
      </c>
      <c r="E31" s="4">
        <v>8</v>
      </c>
      <c r="F31" s="5">
        <f>E31</f>
        <v>8</v>
      </c>
      <c r="G31" s="4">
        <v>6.5</v>
      </c>
      <c r="H31" s="5">
        <f>G31</f>
        <v>6.5</v>
      </c>
      <c r="I31" s="4">
        <v>4</v>
      </c>
      <c r="J31" s="5">
        <f>I31</f>
        <v>4</v>
      </c>
      <c r="K31" s="4">
        <v>16</v>
      </c>
      <c r="L31" s="5">
        <f>K31</f>
        <v>16</v>
      </c>
      <c r="M31" s="5">
        <f>K31</f>
        <v>16</v>
      </c>
      <c r="N31" s="3" t="s">
        <v>36</v>
      </c>
    </row>
    <row r="32" spans="1:13" ht="12.8">
      <c r="A32" s="2" t="s">
        <v>83</v>
      </c>
      <c r="B32" s="3" t="s">
        <v>68</v>
      </c>
      <c r="C32" s="3">
        <v>1</v>
      </c>
      <c r="D32" s="4">
        <v>29</v>
      </c>
      <c r="E32" s="4">
        <v>26</v>
      </c>
      <c r="F32" s="5">
        <f>E32</f>
        <v>26</v>
      </c>
      <c r="G32" s="4">
        <v>23</v>
      </c>
      <c r="H32" s="5">
        <f>G32</f>
        <v>23</v>
      </c>
      <c r="J32" s="5">
        <f>H32</f>
        <v>23</v>
      </c>
      <c r="L32" s="5">
        <f>2*D32+2*J32</f>
        <v>104</v>
      </c>
      <c r="M32" s="5">
        <f>2*H32+2*J32</f>
        <v>92</v>
      </c>
    </row>
    <row r="33" spans="1:13" ht="12.8">
      <c r="A33" s="2" t="s">
        <v>84</v>
      </c>
      <c r="B33" s="12" t="s">
        <v>40</v>
      </c>
      <c r="C33" s="3">
        <v>1</v>
      </c>
      <c r="D33" s="4">
        <v>14</v>
      </c>
      <c r="E33" s="4">
        <v>11</v>
      </c>
      <c r="F33" s="5">
        <f>E33</f>
        <v>11</v>
      </c>
      <c r="G33" s="4">
        <v>8</v>
      </c>
      <c r="H33" s="5">
        <f>G33</f>
        <v>8</v>
      </c>
      <c r="I33" s="4">
        <v>5</v>
      </c>
      <c r="J33" s="5">
        <f>I33</f>
        <v>5</v>
      </c>
      <c r="L33" s="5">
        <f>2*D33+2*J33</f>
        <v>38</v>
      </c>
      <c r="M33" s="5">
        <f>2*H33+2*J33</f>
        <v>26</v>
      </c>
    </row>
    <row r="34" spans="1:18" ht="12.8">
      <c r="A34" s="2" t="s">
        <v>85</v>
      </c>
      <c r="B34" s="3" t="s">
        <v>86</v>
      </c>
      <c r="C34" s="3">
        <v>1</v>
      </c>
      <c r="D34" s="4">
        <v>17</v>
      </c>
      <c r="E34" s="4">
        <v>14</v>
      </c>
      <c r="F34" s="5">
        <f>E34</f>
        <v>14</v>
      </c>
      <c r="G34" s="4">
        <v>11</v>
      </c>
      <c r="H34" s="5">
        <f>G34</f>
        <v>11</v>
      </c>
      <c r="J34" s="5">
        <f>H34</f>
        <v>11</v>
      </c>
      <c r="L34" s="5">
        <f>2*D34+2*J34</f>
        <v>56</v>
      </c>
      <c r="M34" s="5">
        <f>2*H34+2*J34</f>
        <v>44</v>
      </c>
      <c r="N34" s="2"/>
      <c r="O34" s="14"/>
      <c r="P34" s="14"/>
      <c r="Q34" s="14"/>
      <c r="R34" s="14"/>
    </row>
    <row r="35" spans="1:18" ht="12.8">
      <c r="A35" s="2" t="s">
        <v>87</v>
      </c>
      <c r="B35" s="3" t="s">
        <v>42</v>
      </c>
      <c r="C35" s="3">
        <v>1</v>
      </c>
      <c r="D35" s="4">
        <v>9.5</v>
      </c>
      <c r="E35" s="4">
        <v>8</v>
      </c>
      <c r="F35" s="5">
        <f>E35</f>
        <v>8</v>
      </c>
      <c r="G35" s="4">
        <v>6.5</v>
      </c>
      <c r="H35" s="5">
        <f>G35</f>
        <v>6.5</v>
      </c>
      <c r="I35" s="4">
        <v>4</v>
      </c>
      <c r="J35" s="5">
        <f>I35</f>
        <v>4</v>
      </c>
      <c r="K35" s="14">
        <v>16</v>
      </c>
      <c r="L35" s="5">
        <f>K35</f>
        <v>16</v>
      </c>
      <c r="M35" s="5">
        <f>K35</f>
        <v>16</v>
      </c>
      <c r="N35" s="2"/>
      <c r="O35" s="14"/>
      <c r="P35" s="14"/>
      <c r="Q35" s="14"/>
      <c r="R35" s="14"/>
    </row>
    <row r="36" spans="1:14" ht="12.8">
      <c r="A36" s="2" t="s">
        <v>88</v>
      </c>
      <c r="B36" s="3" t="s">
        <v>89</v>
      </c>
      <c r="C36" s="3">
        <v>1</v>
      </c>
      <c r="D36" s="4">
        <v>22</v>
      </c>
      <c r="E36" s="4">
        <v>19</v>
      </c>
      <c r="F36" s="5">
        <f>E36</f>
        <v>19</v>
      </c>
      <c r="G36" s="4">
        <v>16</v>
      </c>
      <c r="H36" s="5">
        <f>G36</f>
        <v>16</v>
      </c>
      <c r="I36" s="4">
        <v>10</v>
      </c>
      <c r="J36" s="5">
        <f>I36</f>
        <v>10</v>
      </c>
      <c r="K36" s="4">
        <v>44</v>
      </c>
      <c r="L36" s="5">
        <f>K36</f>
        <v>44</v>
      </c>
      <c r="M36" s="5">
        <f>K36</f>
        <v>44</v>
      </c>
      <c r="N36" s="3" t="s">
        <v>36</v>
      </c>
    </row>
    <row r="37" spans="1:14" ht="12.8">
      <c r="A37" s="2" t="s">
        <v>90</v>
      </c>
      <c r="B37" s="3" t="s">
        <v>38</v>
      </c>
      <c r="C37" s="3">
        <v>1</v>
      </c>
      <c r="D37" s="4">
        <v>29</v>
      </c>
      <c r="E37" s="4">
        <v>26</v>
      </c>
      <c r="F37" s="5">
        <f>E37</f>
        <v>26</v>
      </c>
      <c r="G37" s="4">
        <v>23</v>
      </c>
      <c r="H37" s="5">
        <f>G37</f>
        <v>23</v>
      </c>
      <c r="I37" s="4">
        <v>10</v>
      </c>
      <c r="J37" s="5">
        <f>I37</f>
        <v>10</v>
      </c>
      <c r="L37" s="5">
        <f>2*D37+2*J37</f>
        <v>78</v>
      </c>
      <c r="M37" s="5">
        <f>2*H37+2*J37</f>
        <v>66</v>
      </c>
      <c r="N37" s="2"/>
    </row>
    <row r="38" spans="1:13" ht="12.8">
      <c r="A38" s="2" t="s">
        <v>91</v>
      </c>
      <c r="B38" s="3" t="s">
        <v>92</v>
      </c>
      <c r="C38" s="3">
        <v>1</v>
      </c>
      <c r="D38" s="4">
        <v>9.5</v>
      </c>
      <c r="E38" s="4">
        <v>8</v>
      </c>
      <c r="F38" s="5">
        <f>E38</f>
        <v>8</v>
      </c>
      <c r="G38" s="4">
        <v>6.5</v>
      </c>
      <c r="H38" s="5">
        <f>G38</f>
        <v>6.5</v>
      </c>
      <c r="I38" s="4">
        <v>4</v>
      </c>
      <c r="J38" s="5">
        <f>I38</f>
        <v>4</v>
      </c>
      <c r="K38" s="4">
        <v>16</v>
      </c>
      <c r="L38" s="5">
        <f>K38</f>
        <v>16</v>
      </c>
      <c r="M38" s="5">
        <f>K38</f>
        <v>16</v>
      </c>
    </row>
    <row r="39" spans="1:13" ht="12.8">
      <c r="A39" s="2" t="s">
        <v>93</v>
      </c>
      <c r="B39" s="3" t="s">
        <v>40</v>
      </c>
      <c r="C39" s="3">
        <v>1</v>
      </c>
      <c r="D39" s="4">
        <v>31</v>
      </c>
      <c r="E39" s="4">
        <v>26</v>
      </c>
      <c r="F39" s="5">
        <f>E39</f>
        <v>26</v>
      </c>
      <c r="G39" s="4">
        <v>23</v>
      </c>
      <c r="H39" s="5">
        <f>G39</f>
        <v>23</v>
      </c>
      <c r="J39" s="5">
        <f>H39</f>
        <v>23</v>
      </c>
      <c r="L39" s="5">
        <f>2*D39+2*J39</f>
        <v>108</v>
      </c>
      <c r="M39" s="5">
        <f>2*H39+2*J39</f>
        <v>92</v>
      </c>
    </row>
    <row r="40" spans="1:13" ht="12.8">
      <c r="A40" s="2" t="s">
        <v>94</v>
      </c>
      <c r="B40" s="3" t="s">
        <v>95</v>
      </c>
      <c r="C40" s="3">
        <v>1</v>
      </c>
      <c r="D40" s="4">
        <v>9.5</v>
      </c>
      <c r="E40" s="4">
        <v>8</v>
      </c>
      <c r="F40" s="5">
        <f>E40</f>
        <v>8</v>
      </c>
      <c r="G40" s="4">
        <v>6.5</v>
      </c>
      <c r="H40" s="5">
        <f>G40</f>
        <v>6.5</v>
      </c>
      <c r="I40" s="4">
        <v>4</v>
      </c>
      <c r="J40" s="5">
        <f>I40</f>
        <v>4</v>
      </c>
      <c r="K40" s="4">
        <v>16</v>
      </c>
      <c r="L40" s="5">
        <f>K40</f>
        <v>16</v>
      </c>
      <c r="M40" s="5">
        <f>K40</f>
        <v>16</v>
      </c>
    </row>
    <row r="41" spans="1:14" ht="12.8">
      <c r="A41" s="2" t="s">
        <v>96</v>
      </c>
      <c r="B41" s="3" t="s">
        <v>80</v>
      </c>
      <c r="C41" s="3">
        <v>1</v>
      </c>
      <c r="D41" s="4">
        <v>9.5</v>
      </c>
      <c r="E41" s="4">
        <v>8</v>
      </c>
      <c r="F41" s="5">
        <f>E41</f>
        <v>8</v>
      </c>
      <c r="G41" s="4">
        <v>6.5</v>
      </c>
      <c r="H41" s="5">
        <f>G41</f>
        <v>6.5</v>
      </c>
      <c r="I41" s="4">
        <v>4</v>
      </c>
      <c r="J41" s="5">
        <f>I41</f>
        <v>4</v>
      </c>
      <c r="K41" s="4">
        <v>16</v>
      </c>
      <c r="L41" s="5">
        <f>K41</f>
        <v>16</v>
      </c>
      <c r="M41" s="5">
        <f>K41</f>
        <v>16</v>
      </c>
      <c r="N41" s="4"/>
    </row>
    <row r="47" spans="1:17" ht="12.8">
      <c r="A47" s="2" t="s">
        <v>97</v>
      </c>
      <c r="C47" s="3">
        <f>SUM(C2:C45)</f>
        <v>41</v>
      </c>
      <c r="D47" s="4">
        <f>AVERAGE(D2:D41)</f>
        <v>19.1375</v>
      </c>
      <c r="E47" s="5">
        <f>AVERAGE(E2:E41)</f>
        <v>16.027027027027</v>
      </c>
      <c r="F47" s="4">
        <f>AVERAGE(F2:F41)</f>
        <v>16.475</v>
      </c>
      <c r="G47" s="5">
        <f>AVERAGE(G2:G41)</f>
        <v>13.8375</v>
      </c>
      <c r="H47" s="4">
        <f>AVERAGE(H2:H41)</f>
        <v>13.8375</v>
      </c>
      <c r="I47" s="5">
        <f>AVERAGE(I2:I41)</f>
        <v>6.78125</v>
      </c>
      <c r="J47" s="4">
        <f>AVERAGE(J2:J41)</f>
        <v>10.275</v>
      </c>
      <c r="K47" s="5">
        <f>AVERAGE(K2:K41)</f>
        <v>26.2666666666667</v>
      </c>
      <c r="L47" s="4">
        <f>AVERAGE(L2:L41)</f>
        <v>53.45</v>
      </c>
      <c r="M47" s="4">
        <f>AVERAGE(M2:M41)</f>
        <v>46</v>
      </c>
      <c r="P47" s="4" t="s">
        <v>98</v>
      </c>
      <c r="Q47" s="4">
        <v>16</v>
      </c>
    </row>
    <row r="48" spans="1:13" ht="12.8">
      <c r="A48" s="2" t="s">
        <v>99</v>
      </c>
      <c r="D48" s="4">
        <f>MEDIAN(D2:D41)</f>
        <v>17.5</v>
      </c>
      <c r="E48" s="15">
        <f>MEDIAN(E2:E41)</f>
        <v>15</v>
      </c>
      <c r="F48" s="4">
        <f>MEDIAN(F2:F41)</f>
        <v>14.5</v>
      </c>
      <c r="G48" s="15">
        <f>MEDIAN(G2:G41)</f>
        <v>11.5</v>
      </c>
      <c r="H48" s="4">
        <f>MEDIAN(H2:H41)</f>
        <v>11.5</v>
      </c>
      <c r="I48" s="15">
        <f>MEDIAN(I2:I41)</f>
        <v>5.5</v>
      </c>
      <c r="J48" s="4">
        <f>MEDIAN(J2:J41)</f>
        <v>8.5</v>
      </c>
      <c r="K48" s="15">
        <f>MEDIAN(K2:K41)</f>
        <v>16</v>
      </c>
      <c r="L48" s="4">
        <f>MEDIAN(L2:L41)</f>
        <v>44</v>
      </c>
      <c r="M48" s="4">
        <f>MEDIAN(M2:M41)</f>
        <v>40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3">
      <selection activeCell="A48" sqref="A48"/>
    </sheetView>
  </sheetViews>
  <sheetFormatPr defaultColWidth="9.140625" defaultRowHeight="12.75"/>
  <cols>
    <col min="1" max="1" width="24.00390625" style="2" customWidth="1"/>
    <col min="2" max="2" width="21.57421875" style="3" customWidth="1"/>
    <col min="3" max="3" width="11.57421875" style="3" customWidth="1"/>
    <col min="4" max="5" width="11.57421875" style="4" customWidth="1"/>
    <col min="6" max="6" width="7.421875" style="5" customWidth="1"/>
    <col min="7" max="7" width="11.57421875" style="4" customWidth="1"/>
    <col min="8" max="8" width="7.421875" style="5" customWidth="1"/>
    <col min="9" max="9" width="11.57421875" style="4" customWidth="1"/>
    <col min="10" max="10" width="10.7109375" style="5" customWidth="1"/>
    <col min="11" max="11" width="13.57421875" style="4" customWidth="1"/>
    <col min="12" max="12" width="7.57421875" style="5" customWidth="1"/>
    <col min="13" max="13" width="8.140625" style="5" customWidth="1"/>
    <col min="14" max="14" width="11.57421875" style="3" customWidth="1"/>
    <col min="15" max="18" width="11.57421875" style="4" customWidth="1"/>
    <col min="19" max="20" width="11.57421875" style="0" customWidth="1"/>
    <col min="21" max="24" width="11.57421875" style="4" customWidth="1"/>
    <col min="25" max="1025" width="11.57421875" style="0" customWidth="1"/>
  </cols>
  <sheetData>
    <row r="1" spans="1:24" s="7" customFormat="1" ht="23.85">
      <c r="A1" s="6" t="s">
        <v>14</v>
      </c>
      <c r="B1" s="7" t="s">
        <v>15</v>
      </c>
      <c r="C1" s="7" t="s">
        <v>16</v>
      </c>
      <c r="D1" s="8" t="s">
        <v>17</v>
      </c>
      <c r="E1" s="8" t="s">
        <v>18</v>
      </c>
      <c r="F1" s="9" t="s">
        <v>19</v>
      </c>
      <c r="G1" s="8" t="s">
        <v>20</v>
      </c>
      <c r="H1" s="9" t="s">
        <v>21</v>
      </c>
      <c r="I1" s="8" t="s">
        <v>22</v>
      </c>
      <c r="J1" s="10" t="s">
        <v>23</v>
      </c>
      <c r="K1" s="8" t="s">
        <v>24</v>
      </c>
      <c r="L1" s="11" t="s">
        <v>25</v>
      </c>
      <c r="M1" s="11" t="s">
        <v>26</v>
      </c>
      <c r="N1" s="7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U1" s="8"/>
      <c r="V1" s="8"/>
      <c r="W1" s="8"/>
      <c r="X1" s="8"/>
    </row>
    <row r="2" spans="1:13" ht="12.8">
      <c r="A2" s="2" t="s">
        <v>32</v>
      </c>
      <c r="B2" s="3" t="s">
        <v>33</v>
      </c>
      <c r="C2" s="3">
        <v>3</v>
      </c>
      <c r="D2" s="4">
        <v>22</v>
      </c>
      <c r="E2" s="4">
        <v>19</v>
      </c>
      <c r="F2" s="5">
        <f>E2</f>
        <v>19</v>
      </c>
      <c r="G2" s="4">
        <v>16</v>
      </c>
      <c r="H2" s="5">
        <f>G2</f>
        <v>16</v>
      </c>
      <c r="I2" s="4">
        <v>10</v>
      </c>
      <c r="J2" s="5">
        <f>I2</f>
        <v>10</v>
      </c>
      <c r="K2" s="4">
        <v>44</v>
      </c>
      <c r="L2" s="5">
        <f>K2</f>
        <v>44</v>
      </c>
      <c r="M2" s="5">
        <f>K2</f>
        <v>44</v>
      </c>
    </row>
    <row r="3" spans="1:21" ht="12.8">
      <c r="A3" s="2" t="s">
        <v>100</v>
      </c>
      <c r="B3" s="3" t="s">
        <v>48</v>
      </c>
      <c r="C3" s="3">
        <v>1</v>
      </c>
      <c r="D3" s="4">
        <v>22</v>
      </c>
      <c r="E3" s="4">
        <v>19</v>
      </c>
      <c r="F3" s="5">
        <f>E3</f>
        <v>19</v>
      </c>
      <c r="G3" s="4">
        <v>16</v>
      </c>
      <c r="H3" s="5">
        <f>G3</f>
        <v>16</v>
      </c>
      <c r="I3" s="4">
        <v>10</v>
      </c>
      <c r="J3" s="5">
        <f>I3</f>
        <v>10</v>
      </c>
      <c r="K3" s="4">
        <v>44</v>
      </c>
      <c r="L3" s="5">
        <f>K3</f>
        <v>44</v>
      </c>
      <c r="M3" s="5">
        <f>K3</f>
        <v>44</v>
      </c>
      <c r="U3" s="8"/>
    </row>
    <row r="4" spans="1:13" ht="12.8">
      <c r="A4" s="2" t="s">
        <v>101</v>
      </c>
      <c r="B4" s="3" t="s">
        <v>38</v>
      </c>
      <c r="C4" s="3">
        <v>1</v>
      </c>
      <c r="D4" s="4">
        <v>22</v>
      </c>
      <c r="E4" s="4">
        <v>19</v>
      </c>
      <c r="F4" s="5">
        <f>E4</f>
        <v>19</v>
      </c>
      <c r="G4" s="4">
        <v>16</v>
      </c>
      <c r="H4" s="5">
        <f>G4</f>
        <v>16</v>
      </c>
      <c r="I4" s="4">
        <v>10</v>
      </c>
      <c r="J4" s="5">
        <f>I4</f>
        <v>10</v>
      </c>
      <c r="L4" s="5">
        <f>2*D4+2*J4</f>
        <v>64</v>
      </c>
      <c r="M4" s="5">
        <f>2*H4+2*J4</f>
        <v>52</v>
      </c>
    </row>
    <row r="5" spans="1:13" ht="12.8">
      <c r="A5" s="2" t="s">
        <v>102</v>
      </c>
      <c r="B5" s="12" t="s">
        <v>38</v>
      </c>
      <c r="C5" s="3">
        <v>1</v>
      </c>
      <c r="D5" s="4">
        <v>35</v>
      </c>
      <c r="F5" s="5">
        <f>D5</f>
        <v>35</v>
      </c>
      <c r="G5" s="4">
        <v>31</v>
      </c>
      <c r="H5" s="5">
        <f>G5</f>
        <v>31</v>
      </c>
      <c r="J5" s="5">
        <f>H5</f>
        <v>31</v>
      </c>
      <c r="L5" s="5">
        <f>2*D5+2*J5</f>
        <v>132</v>
      </c>
      <c r="M5" s="5">
        <f>2*H5+2*J5</f>
        <v>124</v>
      </c>
    </row>
    <row r="6" spans="1:21" ht="12.8">
      <c r="A6" s="2" t="s">
        <v>103</v>
      </c>
      <c r="B6" s="3" t="s">
        <v>40</v>
      </c>
      <c r="C6" s="3">
        <v>1</v>
      </c>
      <c r="D6" s="4">
        <v>14</v>
      </c>
      <c r="E6" s="4">
        <v>11</v>
      </c>
      <c r="F6" s="5">
        <f>E6</f>
        <v>11</v>
      </c>
      <c r="G6" s="4">
        <v>8</v>
      </c>
      <c r="H6" s="5">
        <f>G6</f>
        <v>8</v>
      </c>
      <c r="I6" s="4">
        <v>5</v>
      </c>
      <c r="J6" s="5">
        <f>I6</f>
        <v>5</v>
      </c>
      <c r="L6" s="5">
        <f>2*D6+2*J6</f>
        <v>38</v>
      </c>
      <c r="M6" s="5">
        <f>2*H6+2*J6</f>
        <v>26</v>
      </c>
      <c r="U6" s="3"/>
    </row>
    <row r="7" spans="1:13" ht="12.8">
      <c r="A7" s="2" t="s">
        <v>104</v>
      </c>
      <c r="B7" s="3" t="s">
        <v>42</v>
      </c>
      <c r="C7" s="3">
        <v>1</v>
      </c>
      <c r="D7" s="4">
        <v>31</v>
      </c>
      <c r="E7" s="4">
        <v>26</v>
      </c>
      <c r="F7" s="5">
        <f>E7</f>
        <v>26</v>
      </c>
      <c r="G7" s="4">
        <v>13</v>
      </c>
      <c r="H7" s="5">
        <f>G7</f>
        <v>13</v>
      </c>
      <c r="J7" s="5">
        <f>H7</f>
        <v>13</v>
      </c>
      <c r="L7" s="5">
        <f>2*D7+2*J7</f>
        <v>88</v>
      </c>
      <c r="M7" s="5">
        <f>2*H7+2*J7</f>
        <v>52</v>
      </c>
    </row>
    <row r="8" spans="1:13" ht="12.8">
      <c r="A8" s="2" t="s">
        <v>105</v>
      </c>
      <c r="B8" s="3" t="s">
        <v>40</v>
      </c>
      <c r="C8" s="3">
        <v>1</v>
      </c>
      <c r="D8" s="4">
        <v>35</v>
      </c>
      <c r="F8" s="5">
        <f>D8</f>
        <v>35</v>
      </c>
      <c r="G8" s="4">
        <v>21</v>
      </c>
      <c r="H8" s="5">
        <f>G8</f>
        <v>21</v>
      </c>
      <c r="J8" s="5">
        <f>H8</f>
        <v>21</v>
      </c>
      <c r="L8" s="5">
        <f>2*D8+2*J8</f>
        <v>112</v>
      </c>
      <c r="M8" s="5">
        <f>2*H8+2*J8</f>
        <v>84</v>
      </c>
    </row>
    <row r="9" spans="1:13" ht="12.8">
      <c r="A9" s="2" t="s">
        <v>106</v>
      </c>
      <c r="B9" s="3" t="s">
        <v>107</v>
      </c>
      <c r="C9" s="3">
        <v>1</v>
      </c>
      <c r="D9" s="4">
        <v>12</v>
      </c>
      <c r="E9" s="4">
        <v>10</v>
      </c>
      <c r="F9" s="5">
        <f>E9</f>
        <v>10</v>
      </c>
      <c r="G9" s="4">
        <v>6</v>
      </c>
      <c r="H9" s="5">
        <f>G9</f>
        <v>6</v>
      </c>
      <c r="J9" s="5">
        <f>H9</f>
        <v>6</v>
      </c>
      <c r="L9" s="5">
        <f>2*D9+2*J9</f>
        <v>36</v>
      </c>
      <c r="M9" s="5">
        <f>2*H9+2*J9</f>
        <v>24</v>
      </c>
    </row>
    <row r="10" spans="1:13" ht="12.8">
      <c r="A10" s="2" t="s">
        <v>108</v>
      </c>
      <c r="B10" s="3" t="s">
        <v>48</v>
      </c>
      <c r="C10" s="3">
        <v>1</v>
      </c>
      <c r="D10" s="4">
        <v>11</v>
      </c>
      <c r="E10" s="4">
        <v>9.5</v>
      </c>
      <c r="F10" s="5">
        <f>E10</f>
        <v>9.5</v>
      </c>
      <c r="G10" s="4">
        <v>8</v>
      </c>
      <c r="H10" s="5">
        <f>G10</f>
        <v>8</v>
      </c>
      <c r="I10" s="4">
        <v>5</v>
      </c>
      <c r="J10" s="5">
        <f>I10</f>
        <v>5</v>
      </c>
      <c r="K10" s="4">
        <v>20</v>
      </c>
      <c r="L10" s="5">
        <f>K10</f>
        <v>20</v>
      </c>
      <c r="M10" s="5">
        <f>K10</f>
        <v>20</v>
      </c>
    </row>
    <row r="11" spans="1:18" ht="12.8">
      <c r="A11" s="2" t="s">
        <v>109</v>
      </c>
      <c r="B11" s="3" t="s">
        <v>36</v>
      </c>
      <c r="C11" s="3">
        <v>1</v>
      </c>
      <c r="D11" s="4">
        <v>14</v>
      </c>
      <c r="E11" s="4">
        <v>11</v>
      </c>
      <c r="F11" s="5">
        <f>E11</f>
        <v>11</v>
      </c>
      <c r="G11" s="4">
        <v>8</v>
      </c>
      <c r="H11" s="5">
        <f>G11</f>
        <v>8</v>
      </c>
      <c r="I11" s="4">
        <v>5</v>
      </c>
      <c r="J11" s="5">
        <f>I11</f>
        <v>5</v>
      </c>
      <c r="L11" s="5">
        <f>2*D11+2*J11</f>
        <v>38</v>
      </c>
      <c r="M11" s="5">
        <f>2*H11+2*J11</f>
        <v>26</v>
      </c>
      <c r="N11" s="3" t="s">
        <v>110</v>
      </c>
      <c r="O11" s="4">
        <v>42</v>
      </c>
      <c r="P11" s="4">
        <v>33</v>
      </c>
      <c r="Q11" s="4">
        <v>27</v>
      </c>
      <c r="R11" s="4">
        <v>18</v>
      </c>
    </row>
    <row r="12" spans="1:13" ht="12.8">
      <c r="A12" s="2" t="s">
        <v>111</v>
      </c>
      <c r="B12" s="3" t="s">
        <v>80</v>
      </c>
      <c r="C12" s="3">
        <v>1</v>
      </c>
      <c r="D12" s="4">
        <v>22</v>
      </c>
      <c r="E12" s="4">
        <v>19</v>
      </c>
      <c r="F12" s="5">
        <f>E12</f>
        <v>19</v>
      </c>
      <c r="G12" s="4">
        <v>16</v>
      </c>
      <c r="H12" s="5">
        <f>G12</f>
        <v>16</v>
      </c>
      <c r="I12" s="4">
        <v>10</v>
      </c>
      <c r="J12" s="5">
        <f>I12</f>
        <v>10</v>
      </c>
      <c r="K12" s="4">
        <v>44</v>
      </c>
      <c r="L12" s="5">
        <f>K12</f>
        <v>44</v>
      </c>
      <c r="M12" s="5">
        <f>K12</f>
        <v>44</v>
      </c>
    </row>
    <row r="13" spans="1:13" ht="12.8">
      <c r="A13" s="13" t="s">
        <v>112</v>
      </c>
      <c r="B13" s="3" t="s">
        <v>113</v>
      </c>
      <c r="C13" s="3">
        <v>1</v>
      </c>
      <c r="D13" s="4">
        <v>53</v>
      </c>
      <c r="F13" s="5">
        <f>D13</f>
        <v>53</v>
      </c>
      <c r="H13" s="5">
        <f>D13</f>
        <v>53</v>
      </c>
      <c r="J13" s="5">
        <f>H13</f>
        <v>53</v>
      </c>
      <c r="L13" s="5">
        <f>2*D13+2*J13</f>
        <v>212</v>
      </c>
      <c r="M13" s="5">
        <f>2*H13+2*J13</f>
        <v>212</v>
      </c>
    </row>
    <row r="14" spans="1:22" ht="12.8">
      <c r="A14" s="2" t="s">
        <v>114</v>
      </c>
      <c r="B14" s="3" t="s">
        <v>53</v>
      </c>
      <c r="C14" s="3">
        <v>1</v>
      </c>
      <c r="U14" s="4" t="s">
        <v>55</v>
      </c>
      <c r="V14" s="4">
        <v>3</v>
      </c>
    </row>
    <row r="15" spans="1:22" ht="12.8">
      <c r="A15" s="2" t="s">
        <v>115</v>
      </c>
      <c r="B15" s="3" t="s">
        <v>80</v>
      </c>
      <c r="C15" s="3">
        <v>1</v>
      </c>
      <c r="D15" s="4">
        <v>22</v>
      </c>
      <c r="E15" s="4">
        <v>19</v>
      </c>
      <c r="F15" s="5">
        <f>E15</f>
        <v>19</v>
      </c>
      <c r="G15" s="4">
        <v>16</v>
      </c>
      <c r="H15" s="5">
        <f>G15</f>
        <v>16</v>
      </c>
      <c r="I15" s="4">
        <v>10</v>
      </c>
      <c r="J15" s="5">
        <f>I15</f>
        <v>10</v>
      </c>
      <c r="K15" s="4">
        <v>44</v>
      </c>
      <c r="L15" s="5">
        <f>K15</f>
        <v>44</v>
      </c>
      <c r="M15" s="5">
        <f>K15</f>
        <v>44</v>
      </c>
      <c r="U15" s="4" t="s">
        <v>57</v>
      </c>
      <c r="V15" s="4">
        <v>6</v>
      </c>
    </row>
    <row r="16" spans="1:13" ht="12.8">
      <c r="A16" s="2" t="s">
        <v>116</v>
      </c>
      <c r="B16" s="12" t="s">
        <v>50</v>
      </c>
      <c r="C16" s="3">
        <v>1</v>
      </c>
      <c r="D16" s="4">
        <v>22</v>
      </c>
      <c r="E16" s="4">
        <v>19</v>
      </c>
      <c r="F16" s="5">
        <f>E16</f>
        <v>19</v>
      </c>
      <c r="G16" s="4">
        <v>16</v>
      </c>
      <c r="H16" s="5">
        <f>G16</f>
        <v>16</v>
      </c>
      <c r="I16" s="4">
        <v>10</v>
      </c>
      <c r="J16" s="5">
        <f>I16</f>
        <v>10</v>
      </c>
      <c r="L16" s="5">
        <f>2*D16+2*J16</f>
        <v>64</v>
      </c>
      <c r="M16" s="5">
        <f>2*H16+2*J16</f>
        <v>52</v>
      </c>
    </row>
    <row r="17" spans="1:13" ht="12.8">
      <c r="A17" s="2" t="s">
        <v>117</v>
      </c>
      <c r="B17" s="3" t="s">
        <v>38</v>
      </c>
      <c r="C17" s="3">
        <v>1</v>
      </c>
      <c r="D17" s="4">
        <v>22</v>
      </c>
      <c r="E17" s="4">
        <v>19</v>
      </c>
      <c r="F17" s="5">
        <f>E17</f>
        <v>19</v>
      </c>
      <c r="G17" s="4">
        <v>16</v>
      </c>
      <c r="H17" s="5">
        <f>G17</f>
        <v>16</v>
      </c>
      <c r="I17" s="4">
        <v>10</v>
      </c>
      <c r="J17" s="5">
        <f>I17</f>
        <v>10</v>
      </c>
      <c r="L17" s="5">
        <f>2*D17+2*J17</f>
        <v>64</v>
      </c>
      <c r="M17" s="5">
        <f>2*H17+2*J17</f>
        <v>52</v>
      </c>
    </row>
    <row r="18" spans="1:13" ht="12.8">
      <c r="A18" s="2" t="s">
        <v>118</v>
      </c>
      <c r="B18" s="3" t="s">
        <v>42</v>
      </c>
      <c r="C18" s="3">
        <v>1</v>
      </c>
      <c r="D18" s="4">
        <v>11</v>
      </c>
      <c r="E18" s="4">
        <v>9.5</v>
      </c>
      <c r="F18" s="5">
        <f>E18</f>
        <v>9.5</v>
      </c>
      <c r="G18" s="4">
        <v>8</v>
      </c>
      <c r="H18" s="5">
        <f>G18</f>
        <v>8</v>
      </c>
      <c r="J18" s="5">
        <f>H18</f>
        <v>8</v>
      </c>
      <c r="K18" s="4">
        <v>20</v>
      </c>
      <c r="L18" s="5">
        <f>K18</f>
        <v>20</v>
      </c>
      <c r="M18" s="5">
        <f>K18</f>
        <v>20</v>
      </c>
    </row>
    <row r="19" spans="1:13" ht="12.8">
      <c r="A19" s="2" t="s">
        <v>71</v>
      </c>
      <c r="B19" s="3" t="s">
        <v>38</v>
      </c>
      <c r="C19" s="3">
        <v>1</v>
      </c>
      <c r="D19" s="4">
        <v>22</v>
      </c>
      <c r="E19" s="4">
        <v>19</v>
      </c>
      <c r="F19" s="5">
        <f>E19</f>
        <v>19</v>
      </c>
      <c r="G19" s="4">
        <v>16</v>
      </c>
      <c r="H19" s="5">
        <f>G19</f>
        <v>16</v>
      </c>
      <c r="I19" s="4">
        <v>10</v>
      </c>
      <c r="J19" s="5">
        <f>I19</f>
        <v>10</v>
      </c>
      <c r="L19" s="5">
        <f>2*D19+2*J19</f>
        <v>64</v>
      </c>
      <c r="M19" s="5">
        <f>2*H19+2*J19</f>
        <v>52</v>
      </c>
    </row>
    <row r="20" spans="1:13" ht="12.8">
      <c r="A20" s="2" t="s">
        <v>119</v>
      </c>
      <c r="B20" s="3" t="s">
        <v>38</v>
      </c>
      <c r="C20" s="3">
        <v>1</v>
      </c>
      <c r="D20" s="4">
        <v>22</v>
      </c>
      <c r="E20" s="4">
        <v>19</v>
      </c>
      <c r="F20" s="5">
        <f>E20</f>
        <v>19</v>
      </c>
      <c r="G20" s="4">
        <v>16</v>
      </c>
      <c r="H20" s="5">
        <f>G20</f>
        <v>16</v>
      </c>
      <c r="I20" s="4">
        <v>10</v>
      </c>
      <c r="J20" s="5">
        <f>I20</f>
        <v>10</v>
      </c>
      <c r="L20" s="5">
        <f>2*D20+2*J20</f>
        <v>64</v>
      </c>
      <c r="M20" s="5">
        <f>2*H20+2*J20</f>
        <v>52</v>
      </c>
    </row>
    <row r="21" spans="1:14" ht="12.8">
      <c r="A21" s="2" t="s">
        <v>120</v>
      </c>
      <c r="B21" s="3" t="s">
        <v>36</v>
      </c>
      <c r="C21" s="3">
        <v>1</v>
      </c>
      <c r="D21" s="4">
        <v>22</v>
      </c>
      <c r="E21" s="4">
        <v>19</v>
      </c>
      <c r="F21" s="5">
        <f>E21</f>
        <v>19</v>
      </c>
      <c r="G21" s="4">
        <v>16</v>
      </c>
      <c r="H21" s="5">
        <f>G21</f>
        <v>16</v>
      </c>
      <c r="I21" s="4">
        <v>10</v>
      </c>
      <c r="J21" s="5">
        <f>I21</f>
        <v>10</v>
      </c>
      <c r="K21" s="4">
        <v>44</v>
      </c>
      <c r="L21" s="5">
        <f>K21</f>
        <v>44</v>
      </c>
      <c r="M21" s="5">
        <f>K21</f>
        <v>44</v>
      </c>
      <c r="N21" s="3" t="s">
        <v>110</v>
      </c>
    </row>
    <row r="22" spans="1:14" ht="12.8">
      <c r="A22" s="2" t="s">
        <v>121</v>
      </c>
      <c r="B22" s="3" t="s">
        <v>36</v>
      </c>
      <c r="C22" s="3">
        <v>1</v>
      </c>
      <c r="D22" s="4">
        <v>11</v>
      </c>
      <c r="E22" s="4">
        <v>9.5</v>
      </c>
      <c r="F22" s="5">
        <f>E22</f>
        <v>9.5</v>
      </c>
      <c r="G22" s="4">
        <v>8</v>
      </c>
      <c r="H22" s="5">
        <f>G22</f>
        <v>8</v>
      </c>
      <c r="I22" s="4">
        <v>5</v>
      </c>
      <c r="J22" s="5">
        <f>I22</f>
        <v>5</v>
      </c>
      <c r="K22" s="4">
        <v>20</v>
      </c>
      <c r="L22" s="5">
        <f>K22</f>
        <v>20</v>
      </c>
      <c r="M22" s="5">
        <f>K22</f>
        <v>20</v>
      </c>
      <c r="N22" s="3" t="s">
        <v>110</v>
      </c>
    </row>
    <row r="23" spans="1:13" ht="12.8">
      <c r="A23" s="2" t="s">
        <v>122</v>
      </c>
      <c r="B23" s="3" t="s">
        <v>48</v>
      </c>
      <c r="C23" s="3">
        <v>1</v>
      </c>
      <c r="D23" s="4">
        <v>14</v>
      </c>
      <c r="E23" s="4">
        <v>11</v>
      </c>
      <c r="F23" s="5">
        <f>E23</f>
        <v>11</v>
      </c>
      <c r="G23" s="4">
        <v>8</v>
      </c>
      <c r="H23" s="5">
        <f>G23</f>
        <v>8</v>
      </c>
      <c r="I23" s="4">
        <v>5</v>
      </c>
      <c r="J23" s="5">
        <f>I23</f>
        <v>5</v>
      </c>
      <c r="L23" s="5">
        <f>2*D23+2*J23</f>
        <v>38</v>
      </c>
      <c r="M23" s="5">
        <f>2*H23+2*J23</f>
        <v>26</v>
      </c>
    </row>
    <row r="24" spans="1:13" ht="12.8">
      <c r="A24" s="2" t="s">
        <v>123</v>
      </c>
      <c r="B24" s="12" t="s">
        <v>50</v>
      </c>
      <c r="C24" s="3">
        <v>1</v>
      </c>
      <c r="D24" s="4">
        <v>22</v>
      </c>
      <c r="E24" s="4">
        <v>19</v>
      </c>
      <c r="F24" s="5">
        <f>E24</f>
        <v>19</v>
      </c>
      <c r="G24" s="4">
        <v>16</v>
      </c>
      <c r="H24" s="5">
        <f>G24</f>
        <v>16</v>
      </c>
      <c r="I24" s="4">
        <v>10</v>
      </c>
      <c r="J24" s="5">
        <f>I24</f>
        <v>10</v>
      </c>
      <c r="K24" s="4">
        <v>44</v>
      </c>
      <c r="L24" s="5">
        <f>K24</f>
        <v>44</v>
      </c>
      <c r="M24" s="5">
        <f>K24</f>
        <v>44</v>
      </c>
    </row>
    <row r="25" spans="1:13" ht="12.8">
      <c r="A25" s="2" t="s">
        <v>124</v>
      </c>
      <c r="B25" s="3" t="s">
        <v>38</v>
      </c>
      <c r="C25" s="3">
        <v>1</v>
      </c>
      <c r="D25" s="4">
        <v>22</v>
      </c>
      <c r="E25" s="4">
        <v>19</v>
      </c>
      <c r="F25" s="5">
        <f>E25</f>
        <v>19</v>
      </c>
      <c r="G25" s="4">
        <v>16</v>
      </c>
      <c r="H25" s="5">
        <f>G25</f>
        <v>16</v>
      </c>
      <c r="I25" s="4">
        <v>10</v>
      </c>
      <c r="J25" s="5">
        <f>I25</f>
        <v>10</v>
      </c>
      <c r="L25" s="5">
        <f>2*D25+2*J25</f>
        <v>64</v>
      </c>
      <c r="M25" s="5">
        <f>2*H25+2*J25</f>
        <v>52</v>
      </c>
    </row>
    <row r="26" spans="1:13" ht="12.8">
      <c r="A26" s="2" t="s">
        <v>125</v>
      </c>
      <c r="B26" s="3" t="s">
        <v>40</v>
      </c>
      <c r="C26" s="3">
        <v>1</v>
      </c>
      <c r="D26" s="4">
        <v>11</v>
      </c>
      <c r="E26" s="4">
        <v>9.5</v>
      </c>
      <c r="F26" s="5">
        <f>E26</f>
        <v>9.5</v>
      </c>
      <c r="G26" s="4">
        <v>8</v>
      </c>
      <c r="H26" s="5">
        <f>G26</f>
        <v>8</v>
      </c>
      <c r="I26" s="4">
        <v>5</v>
      </c>
      <c r="J26" s="5">
        <f>I26</f>
        <v>5</v>
      </c>
      <c r="K26" s="4">
        <v>20</v>
      </c>
      <c r="L26" s="5">
        <f>K26</f>
        <v>20</v>
      </c>
      <c r="M26" s="5">
        <f>K26</f>
        <v>20</v>
      </c>
    </row>
    <row r="27" spans="1:13" ht="12.8">
      <c r="A27" s="2" t="s">
        <v>126</v>
      </c>
      <c r="B27" s="12" t="s">
        <v>40</v>
      </c>
      <c r="C27" s="3">
        <v>1</v>
      </c>
      <c r="D27" s="4">
        <v>35</v>
      </c>
      <c r="F27" s="5">
        <f>D27</f>
        <v>35</v>
      </c>
      <c r="G27" s="4">
        <v>31</v>
      </c>
      <c r="H27" s="5">
        <f>G27</f>
        <v>31</v>
      </c>
      <c r="J27" s="5">
        <f>H27</f>
        <v>31</v>
      </c>
      <c r="L27" s="5">
        <f>2*D27+2*J27</f>
        <v>132</v>
      </c>
      <c r="M27" s="5">
        <f>2*H27+2*J27</f>
        <v>124</v>
      </c>
    </row>
    <row r="28" spans="1:18" ht="12.8">
      <c r="A28" s="2" t="s">
        <v>127</v>
      </c>
      <c r="B28" s="3" t="s">
        <v>68</v>
      </c>
      <c r="C28" s="3">
        <v>1</v>
      </c>
      <c r="D28" s="4">
        <v>22</v>
      </c>
      <c r="E28" s="4">
        <v>19</v>
      </c>
      <c r="F28" s="5">
        <f>E28</f>
        <v>19</v>
      </c>
      <c r="G28" s="4">
        <v>16</v>
      </c>
      <c r="H28" s="5">
        <f>G28</f>
        <v>16</v>
      </c>
      <c r="I28" s="4">
        <v>10</v>
      </c>
      <c r="J28" s="5">
        <f>I28</f>
        <v>10</v>
      </c>
      <c r="L28" s="5">
        <f>2*D28+2*J28</f>
        <v>64</v>
      </c>
      <c r="M28" s="5">
        <f>2*H28+2*J28</f>
        <v>52</v>
      </c>
      <c r="N28" s="3" t="s">
        <v>128</v>
      </c>
      <c r="O28" s="4">
        <v>50</v>
      </c>
      <c r="P28" s="4">
        <v>45</v>
      </c>
      <c r="Q28" s="4">
        <v>36</v>
      </c>
      <c r="R28" s="4">
        <v>24</v>
      </c>
    </row>
    <row r="29" spans="1:14" ht="12.8">
      <c r="A29" s="2" t="s">
        <v>129</v>
      </c>
      <c r="B29" s="3" t="s">
        <v>130</v>
      </c>
      <c r="C29" s="3">
        <v>1</v>
      </c>
      <c r="D29" s="4">
        <v>14</v>
      </c>
      <c r="E29" s="4">
        <v>11</v>
      </c>
      <c r="F29" s="5">
        <f>E29</f>
        <v>11</v>
      </c>
      <c r="G29" s="4">
        <v>8</v>
      </c>
      <c r="H29" s="5">
        <f>G29</f>
        <v>8</v>
      </c>
      <c r="I29" s="4">
        <v>5</v>
      </c>
      <c r="J29" s="5">
        <f>I29</f>
        <v>5</v>
      </c>
      <c r="L29" s="5">
        <f>2*D29+2*J29</f>
        <v>38</v>
      </c>
      <c r="M29" s="5">
        <f>2*H29+2*J29</f>
        <v>26</v>
      </c>
      <c r="N29" s="3" t="s">
        <v>128</v>
      </c>
    </row>
    <row r="30" spans="1:14" ht="12.8">
      <c r="A30" s="2" t="s">
        <v>131</v>
      </c>
      <c r="B30" s="3" t="s">
        <v>80</v>
      </c>
      <c r="C30" s="3">
        <v>1</v>
      </c>
      <c r="D30" s="4">
        <v>22</v>
      </c>
      <c r="E30" s="4">
        <v>19</v>
      </c>
      <c r="F30" s="5">
        <f>E30</f>
        <v>19</v>
      </c>
      <c r="G30" s="4">
        <v>16</v>
      </c>
      <c r="H30" s="5">
        <f>G30</f>
        <v>16</v>
      </c>
      <c r="I30" s="4">
        <v>10</v>
      </c>
      <c r="J30" s="5">
        <f>I30</f>
        <v>10</v>
      </c>
      <c r="L30" s="5">
        <f>2*D30+2*J30</f>
        <v>64</v>
      </c>
      <c r="M30" s="5">
        <f>2*H30+2*J30</f>
        <v>52</v>
      </c>
      <c r="N30" s="3" t="s">
        <v>128</v>
      </c>
    </row>
    <row r="31" spans="1:13" ht="12.8">
      <c r="A31" s="2" t="s">
        <v>132</v>
      </c>
      <c r="B31" s="3" t="s">
        <v>80</v>
      </c>
      <c r="C31" s="3">
        <v>1</v>
      </c>
      <c r="D31" s="4">
        <v>37</v>
      </c>
      <c r="E31" s="4">
        <v>33</v>
      </c>
      <c r="F31" s="5">
        <f>E31</f>
        <v>33</v>
      </c>
      <c r="G31" s="4">
        <v>29</v>
      </c>
      <c r="H31" s="5">
        <f>G31</f>
        <v>29</v>
      </c>
      <c r="J31" s="5">
        <f>H31</f>
        <v>29</v>
      </c>
      <c r="L31" s="5">
        <f>2*D31+2*J31</f>
        <v>132</v>
      </c>
      <c r="M31" s="5">
        <f>2*H31+2*J31</f>
        <v>116</v>
      </c>
    </row>
    <row r="32" spans="1:13" ht="12.8">
      <c r="A32" s="2" t="s">
        <v>133</v>
      </c>
      <c r="B32" s="3" t="s">
        <v>40</v>
      </c>
      <c r="C32" s="3">
        <v>1</v>
      </c>
      <c r="D32" s="4">
        <v>17</v>
      </c>
      <c r="E32" s="4">
        <v>14</v>
      </c>
      <c r="F32" s="5">
        <f>E32</f>
        <v>14</v>
      </c>
      <c r="G32" s="4">
        <v>11</v>
      </c>
      <c r="H32" s="5">
        <f>G32</f>
        <v>11</v>
      </c>
      <c r="I32" s="4">
        <v>7</v>
      </c>
      <c r="J32" s="5">
        <f>I32</f>
        <v>7</v>
      </c>
      <c r="L32" s="5">
        <f>2*D32+2*J32</f>
        <v>48</v>
      </c>
      <c r="M32" s="5">
        <f>2*H32+2*J32</f>
        <v>36</v>
      </c>
    </row>
    <row r="33" spans="1:13" ht="12.8">
      <c r="A33" s="2" t="s">
        <v>134</v>
      </c>
      <c r="B33" s="12" t="s">
        <v>50</v>
      </c>
      <c r="C33" s="3">
        <v>1</v>
      </c>
      <c r="D33" s="4">
        <v>22</v>
      </c>
      <c r="E33" s="4">
        <v>19</v>
      </c>
      <c r="F33" s="5">
        <f>E33</f>
        <v>19</v>
      </c>
      <c r="G33" s="4">
        <v>16</v>
      </c>
      <c r="H33" s="5">
        <f>G33</f>
        <v>16</v>
      </c>
      <c r="I33" s="4">
        <v>10</v>
      </c>
      <c r="J33" s="5">
        <f>I33</f>
        <v>10</v>
      </c>
      <c r="L33" s="5">
        <f>2*D33+2*J33</f>
        <v>64</v>
      </c>
      <c r="M33" s="5">
        <f>2*H33+2*J33</f>
        <v>52</v>
      </c>
    </row>
    <row r="34" spans="1:18" ht="12.8">
      <c r="A34" s="2" t="s">
        <v>135</v>
      </c>
      <c r="B34" s="3" t="s">
        <v>68</v>
      </c>
      <c r="C34" s="3">
        <v>1</v>
      </c>
      <c r="D34" s="4">
        <v>11</v>
      </c>
      <c r="E34" s="4">
        <v>9.5</v>
      </c>
      <c r="F34" s="5">
        <f>E34</f>
        <v>9.5</v>
      </c>
      <c r="G34" s="4">
        <v>8</v>
      </c>
      <c r="H34" s="5">
        <f>G34</f>
        <v>8</v>
      </c>
      <c r="I34" s="4">
        <v>5</v>
      </c>
      <c r="J34" s="5">
        <f>I34</f>
        <v>5</v>
      </c>
      <c r="K34" s="4">
        <v>20</v>
      </c>
      <c r="L34" s="5">
        <f>K34</f>
        <v>20</v>
      </c>
      <c r="M34" s="5">
        <f>K34</f>
        <v>20</v>
      </c>
      <c r="N34" s="2"/>
      <c r="O34" s="14"/>
      <c r="P34" s="14"/>
      <c r="Q34" s="14"/>
      <c r="R34" s="14"/>
    </row>
    <row r="35" spans="1:18" ht="12.8">
      <c r="A35" s="2" t="s">
        <v>136</v>
      </c>
      <c r="B35" s="3" t="s">
        <v>137</v>
      </c>
      <c r="C35" s="3">
        <v>1</v>
      </c>
      <c r="D35" s="4">
        <v>14</v>
      </c>
      <c r="E35" s="4">
        <v>11</v>
      </c>
      <c r="F35" s="5">
        <f>E35</f>
        <v>11</v>
      </c>
      <c r="G35" s="4">
        <v>8</v>
      </c>
      <c r="H35" s="5">
        <f>G35</f>
        <v>8</v>
      </c>
      <c r="I35" s="4">
        <v>5</v>
      </c>
      <c r="J35" s="5">
        <f>I35</f>
        <v>5</v>
      </c>
      <c r="K35" s="14"/>
      <c r="L35" s="5">
        <f>2*D35+2*J35</f>
        <v>38</v>
      </c>
      <c r="M35" s="5">
        <f>2*H35+2*J35</f>
        <v>26</v>
      </c>
      <c r="N35" s="2"/>
      <c r="O35" s="14"/>
      <c r="P35" s="14"/>
      <c r="Q35" s="14"/>
      <c r="R35" s="14"/>
    </row>
    <row r="36" spans="1:14" ht="12.8">
      <c r="A36" s="2" t="s">
        <v>138</v>
      </c>
      <c r="B36" s="3" t="s">
        <v>59</v>
      </c>
      <c r="C36" s="3">
        <v>1</v>
      </c>
      <c r="D36" s="4">
        <v>11</v>
      </c>
      <c r="E36" s="4">
        <v>9.5</v>
      </c>
      <c r="F36" s="5">
        <f>E36</f>
        <v>9.5</v>
      </c>
      <c r="G36" s="4">
        <v>8</v>
      </c>
      <c r="H36" s="5">
        <f>G36</f>
        <v>8</v>
      </c>
      <c r="I36" s="4">
        <v>5</v>
      </c>
      <c r="J36" s="5">
        <f>I36</f>
        <v>5</v>
      </c>
      <c r="K36" s="4">
        <v>20</v>
      </c>
      <c r="L36" s="5">
        <f>K36</f>
        <v>20</v>
      </c>
      <c r="M36" s="5">
        <f>K36</f>
        <v>20</v>
      </c>
      <c r="N36" s="2"/>
    </row>
    <row r="37" spans="1:14" ht="12.8">
      <c r="A37" s="2" t="s">
        <v>139</v>
      </c>
      <c r="B37" s="3" t="s">
        <v>140</v>
      </c>
      <c r="C37" s="3">
        <v>1</v>
      </c>
      <c r="D37" s="4">
        <v>22</v>
      </c>
      <c r="E37" s="4">
        <v>19</v>
      </c>
      <c r="F37" s="5">
        <f>E37</f>
        <v>19</v>
      </c>
      <c r="G37" s="4">
        <v>16</v>
      </c>
      <c r="H37" s="5">
        <f>G37</f>
        <v>16</v>
      </c>
      <c r="I37" s="4">
        <v>10</v>
      </c>
      <c r="J37" s="5">
        <f>I37</f>
        <v>10</v>
      </c>
      <c r="K37" s="4">
        <v>44</v>
      </c>
      <c r="L37" s="5">
        <f>K37</f>
        <v>44</v>
      </c>
      <c r="M37" s="5">
        <f>K37</f>
        <v>44</v>
      </c>
      <c r="N37" s="2"/>
    </row>
    <row r="41" ht="12.8">
      <c r="N41" s="4"/>
    </row>
    <row r="43" ht="12.8"/>
    <row r="47" spans="1:17" ht="12.8">
      <c r="A47" s="2" t="s">
        <v>97</v>
      </c>
      <c r="C47" s="3">
        <f>SUM(C2:C45)</f>
        <v>38</v>
      </c>
      <c r="D47" s="4">
        <f>AVERAGE(D2:D41)</f>
        <v>21.2285714285714</v>
      </c>
      <c r="E47" s="5">
        <f>AVERAGE(E2:E41)</f>
        <v>16.0967741935484</v>
      </c>
      <c r="F47" s="4">
        <f>AVERAGE(F2:F37)</f>
        <v>18.7714285714286</v>
      </c>
      <c r="G47" s="5">
        <f>AVERAGE(G2:G41)</f>
        <v>14.2941176470588</v>
      </c>
      <c r="H47" s="4">
        <f>AVERAGE(H2:H41)</f>
        <v>15.4</v>
      </c>
      <c r="I47" s="5">
        <f>AVERAGE(I2:I41)</f>
        <v>8.03703703703704</v>
      </c>
      <c r="J47" s="4">
        <f>AVERAGE(J2:J41)</f>
        <v>11.6857142857143</v>
      </c>
      <c r="K47" s="5">
        <f>AVERAGE(K2:K41)</f>
        <v>32.9230769230769</v>
      </c>
      <c r="L47" s="4">
        <f>AVERAGE(L2:L41)</f>
        <v>59.6</v>
      </c>
      <c r="M47" s="4">
        <f>AVERAGE(M2:M37)</f>
        <v>51.3714285714286</v>
      </c>
      <c r="P47" s="4" t="s">
        <v>98</v>
      </c>
      <c r="Q47" s="4">
        <v>20</v>
      </c>
    </row>
    <row r="48" spans="1:13" ht="12.8">
      <c r="A48" s="2" t="s">
        <v>99</v>
      </c>
      <c r="D48" s="4">
        <f>MEDIAN(D2:D37)</f>
        <v>22</v>
      </c>
      <c r="E48" s="15">
        <f>MEDIAN(E2:E37)</f>
        <v>19</v>
      </c>
      <c r="F48" s="4">
        <f>MEDIAN(F2:F41)</f>
        <v>19</v>
      </c>
      <c r="G48" s="15">
        <f>MEDIAN(G2:G41)</f>
        <v>16</v>
      </c>
      <c r="H48" s="4">
        <f>MEDIAN(H2:H41)</f>
        <v>16</v>
      </c>
      <c r="I48" s="15">
        <f>MEDIAN(I2:I41)</f>
        <v>10</v>
      </c>
      <c r="J48" s="4">
        <f>MEDIAN(J2:J41)</f>
        <v>10</v>
      </c>
      <c r="K48" s="15">
        <f>MEDIAN(K2:K41)</f>
        <v>44</v>
      </c>
      <c r="L48" s="4">
        <f>MEDIAN(L2:L41)</f>
        <v>44</v>
      </c>
      <c r="M48" s="4">
        <f>MEDIAN(M2:M41)</f>
        <v>44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4">
      <selection activeCell="A48" sqref="A48"/>
    </sheetView>
  </sheetViews>
  <sheetFormatPr defaultColWidth="9.140625" defaultRowHeight="12.75"/>
  <cols>
    <col min="1" max="1" width="24.00390625" style="2" customWidth="1"/>
    <col min="2" max="2" width="21.57421875" style="3" customWidth="1"/>
    <col min="3" max="3" width="11.57421875" style="3" customWidth="1"/>
    <col min="4" max="5" width="11.57421875" style="4" customWidth="1"/>
    <col min="6" max="6" width="7.421875" style="5" customWidth="1"/>
    <col min="7" max="7" width="11.57421875" style="4" customWidth="1"/>
    <col min="8" max="8" width="7.421875" style="5" customWidth="1"/>
    <col min="9" max="9" width="11.57421875" style="4" customWidth="1"/>
    <col min="10" max="10" width="10.7109375" style="5" customWidth="1"/>
    <col min="11" max="11" width="13.57421875" style="4" customWidth="1"/>
    <col min="12" max="12" width="7.57421875" style="5" customWidth="1"/>
    <col min="13" max="13" width="8.140625" style="5" customWidth="1"/>
    <col min="14" max="14" width="11.57421875" style="3" customWidth="1"/>
    <col min="15" max="18" width="11.57421875" style="4" customWidth="1"/>
    <col min="19" max="20" width="11.57421875" style="0" customWidth="1"/>
    <col min="21" max="24" width="11.57421875" style="4" customWidth="1"/>
    <col min="25" max="1025" width="11.57421875" style="0" customWidth="1"/>
  </cols>
  <sheetData>
    <row r="1" spans="1:24" s="7" customFormat="1" ht="24">
      <c r="A1" s="6" t="s">
        <v>14</v>
      </c>
      <c r="B1" s="7" t="s">
        <v>15</v>
      </c>
      <c r="C1" s="7" t="s">
        <v>16</v>
      </c>
      <c r="D1" s="8" t="s">
        <v>17</v>
      </c>
      <c r="E1" s="8" t="s">
        <v>18</v>
      </c>
      <c r="F1" s="9" t="s">
        <v>19</v>
      </c>
      <c r="G1" s="8" t="s">
        <v>20</v>
      </c>
      <c r="H1" s="9" t="s">
        <v>21</v>
      </c>
      <c r="I1" s="8" t="s">
        <v>22</v>
      </c>
      <c r="J1" s="10" t="s">
        <v>23</v>
      </c>
      <c r="K1" s="8" t="s">
        <v>24</v>
      </c>
      <c r="L1" s="11" t="s">
        <v>25</v>
      </c>
      <c r="M1" s="11" t="s">
        <v>26</v>
      </c>
      <c r="N1" s="7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U1" s="8" t="s">
        <v>141</v>
      </c>
      <c r="V1" s="8"/>
      <c r="W1" s="8"/>
      <c r="X1" s="8"/>
    </row>
    <row r="2" spans="1:18" ht="12.8">
      <c r="A2" s="2" t="s">
        <v>32</v>
      </c>
      <c r="B2" s="3" t="s">
        <v>33</v>
      </c>
      <c r="C2" s="3">
        <v>2</v>
      </c>
      <c r="D2" s="4">
        <v>22</v>
      </c>
      <c r="E2" s="4">
        <v>19</v>
      </c>
      <c r="F2" s="5">
        <f>E2</f>
        <v>19</v>
      </c>
      <c r="G2" s="4">
        <v>16</v>
      </c>
      <c r="H2" s="5">
        <f>G2</f>
        <v>16</v>
      </c>
      <c r="I2" s="4">
        <v>10</v>
      </c>
      <c r="J2" s="5">
        <f>I2</f>
        <v>10</v>
      </c>
      <c r="K2" s="4">
        <v>44</v>
      </c>
      <c r="L2" s="5">
        <f>K2</f>
        <v>44</v>
      </c>
      <c r="M2" s="5">
        <f>K2</f>
        <v>44</v>
      </c>
      <c r="N2" s="3" t="s">
        <v>142</v>
      </c>
      <c r="O2" s="4">
        <v>24</v>
      </c>
      <c r="P2" s="4">
        <v>21</v>
      </c>
      <c r="Q2" s="4">
        <v>18</v>
      </c>
      <c r="R2" s="4">
        <v>12</v>
      </c>
    </row>
    <row r="3" spans="1:21" ht="12.8">
      <c r="A3" s="2" t="s">
        <v>143</v>
      </c>
      <c r="B3" s="3" t="s">
        <v>144</v>
      </c>
      <c r="C3" s="3">
        <v>1</v>
      </c>
      <c r="D3" s="4">
        <v>55</v>
      </c>
      <c r="F3" s="5">
        <v>55</v>
      </c>
      <c r="H3" s="5">
        <v>55</v>
      </c>
      <c r="J3" s="5">
        <f>F3</f>
        <v>55</v>
      </c>
      <c r="L3" s="5">
        <f>2*D3+2*J3</f>
        <v>220</v>
      </c>
      <c r="M3" s="5">
        <f>2*H3+2*J3</f>
        <v>220</v>
      </c>
      <c r="U3" s="8" t="s">
        <v>145</v>
      </c>
    </row>
    <row r="4" spans="1:13" ht="12.8">
      <c r="A4" s="2" t="s">
        <v>146</v>
      </c>
      <c r="B4" s="3" t="s">
        <v>80</v>
      </c>
      <c r="C4" s="3">
        <v>1</v>
      </c>
      <c r="D4" s="4">
        <v>22</v>
      </c>
      <c r="E4" s="4">
        <v>19</v>
      </c>
      <c r="F4" s="5">
        <f>E4</f>
        <v>19</v>
      </c>
      <c r="G4" s="4">
        <v>16</v>
      </c>
      <c r="H4" s="5">
        <f>G4</f>
        <v>16</v>
      </c>
      <c r="J4" s="5">
        <f>F4</f>
        <v>19</v>
      </c>
      <c r="L4" s="5">
        <f>2*D4+2*J4</f>
        <v>82</v>
      </c>
      <c r="M4" s="5">
        <f>2*H4+2*J4</f>
        <v>70</v>
      </c>
    </row>
    <row r="5" spans="1:24" ht="12.8">
      <c r="A5" s="2" t="s">
        <v>147</v>
      </c>
      <c r="B5" s="12" t="s">
        <v>148</v>
      </c>
      <c r="C5" s="3">
        <v>1</v>
      </c>
      <c r="D5" s="4">
        <v>14</v>
      </c>
      <c r="E5" s="4">
        <v>11</v>
      </c>
      <c r="F5" s="5">
        <f>E5</f>
        <v>11</v>
      </c>
      <c r="G5" s="4">
        <v>8</v>
      </c>
      <c r="H5" s="5">
        <f>G5</f>
        <v>8</v>
      </c>
      <c r="J5" s="5">
        <f>F5</f>
        <v>11</v>
      </c>
      <c r="L5" s="5">
        <f>2*D5+2*J5</f>
        <v>50</v>
      </c>
      <c r="M5" s="5">
        <f>2*H5+2*J5</f>
        <v>38</v>
      </c>
      <c r="N5" s="3" t="s">
        <v>149</v>
      </c>
      <c r="V5" s="4" t="s">
        <v>150</v>
      </c>
      <c r="W5" s="4" t="s">
        <v>151</v>
      </c>
      <c r="X5" s="4" t="s">
        <v>22</v>
      </c>
    </row>
    <row r="6" spans="1:24" ht="12.8">
      <c r="A6" s="2" t="s">
        <v>152</v>
      </c>
      <c r="B6" s="3" t="s">
        <v>40</v>
      </c>
      <c r="C6" s="3">
        <v>1</v>
      </c>
      <c r="D6" s="4">
        <v>36</v>
      </c>
      <c r="F6" s="5">
        <v>36</v>
      </c>
      <c r="G6" s="4">
        <v>32</v>
      </c>
      <c r="H6" s="5">
        <f>G6</f>
        <v>32</v>
      </c>
      <c r="J6" s="5">
        <f>F6</f>
        <v>36</v>
      </c>
      <c r="L6" s="5">
        <f>2*D6+2*J6</f>
        <v>144</v>
      </c>
      <c r="M6" s="5">
        <f>2*H6+2*J6</f>
        <v>136</v>
      </c>
      <c r="N6" s="3" t="s">
        <v>149</v>
      </c>
      <c r="O6" s="4">
        <v>32</v>
      </c>
      <c r="P6" s="4">
        <v>27</v>
      </c>
      <c r="Q6" s="4">
        <v>22</v>
      </c>
      <c r="U6" s="3" t="s">
        <v>153</v>
      </c>
      <c r="V6" s="4">
        <v>7</v>
      </c>
      <c r="W6" s="4">
        <v>5</v>
      </c>
      <c r="X6" s="4">
        <v>4</v>
      </c>
    </row>
    <row r="7" spans="1:24" ht="12.8">
      <c r="A7" s="2" t="s">
        <v>154</v>
      </c>
      <c r="B7" s="3" t="s">
        <v>155</v>
      </c>
      <c r="C7" s="3">
        <v>1</v>
      </c>
      <c r="D7" s="4">
        <v>11</v>
      </c>
      <c r="E7" s="4">
        <v>9.5</v>
      </c>
      <c r="F7" s="5">
        <f>E7</f>
        <v>9.5</v>
      </c>
      <c r="G7" s="4">
        <v>8</v>
      </c>
      <c r="H7" s="5">
        <f>G7</f>
        <v>8</v>
      </c>
      <c r="I7" s="4">
        <v>5</v>
      </c>
      <c r="J7" s="5">
        <f>I7</f>
        <v>5</v>
      </c>
      <c r="K7" s="4">
        <v>20</v>
      </c>
      <c r="L7" s="5">
        <f>K7</f>
        <v>20</v>
      </c>
      <c r="M7" s="5">
        <f>K7</f>
        <v>20</v>
      </c>
      <c r="U7" s="4" t="s">
        <v>156</v>
      </c>
      <c r="V7" s="4">
        <v>18</v>
      </c>
      <c r="W7" s="4">
        <v>12</v>
      </c>
      <c r="X7" s="4">
        <v>9</v>
      </c>
    </row>
    <row r="8" spans="1:23" ht="12.8">
      <c r="A8" s="2" t="s">
        <v>157</v>
      </c>
      <c r="B8" s="3" t="s">
        <v>40</v>
      </c>
      <c r="C8" s="3">
        <v>1</v>
      </c>
      <c r="D8" s="4">
        <v>36</v>
      </c>
      <c r="F8" s="5">
        <v>36</v>
      </c>
      <c r="G8" s="4">
        <v>32</v>
      </c>
      <c r="H8" s="5">
        <f>G8</f>
        <v>32</v>
      </c>
      <c r="J8" s="5">
        <f>F8</f>
        <v>36</v>
      </c>
      <c r="L8" s="5">
        <f>2*D8+2*J8</f>
        <v>144</v>
      </c>
      <c r="M8" s="5">
        <f>2*H8+2*J8</f>
        <v>136</v>
      </c>
      <c r="U8" s="4" t="s">
        <v>158</v>
      </c>
      <c r="V8" s="4">
        <v>22</v>
      </c>
      <c r="W8" s="4">
        <v>16</v>
      </c>
    </row>
    <row r="9" spans="1:23" ht="12.8">
      <c r="A9" s="2" t="s">
        <v>159</v>
      </c>
      <c r="B9" s="3" t="s">
        <v>92</v>
      </c>
      <c r="C9" s="3">
        <v>1</v>
      </c>
      <c r="D9" s="4">
        <v>11</v>
      </c>
      <c r="E9" s="4">
        <v>9.5</v>
      </c>
      <c r="F9" s="5">
        <f>E9</f>
        <v>9.5</v>
      </c>
      <c r="G9" s="4">
        <v>8</v>
      </c>
      <c r="H9" s="5">
        <f>G9</f>
        <v>8</v>
      </c>
      <c r="I9" s="4">
        <v>5</v>
      </c>
      <c r="J9" s="5">
        <f>I9</f>
        <v>5</v>
      </c>
      <c r="K9" s="4">
        <v>20</v>
      </c>
      <c r="L9" s="5">
        <f>K9</f>
        <v>20</v>
      </c>
      <c r="M9" s="5">
        <f>K9</f>
        <v>20</v>
      </c>
      <c r="U9" s="4" t="s">
        <v>160</v>
      </c>
      <c r="V9" s="4">
        <v>100</v>
      </c>
      <c r="W9" s="4">
        <v>70</v>
      </c>
    </row>
    <row r="10" spans="1:13" ht="12.8">
      <c r="A10" s="2" t="s">
        <v>161</v>
      </c>
      <c r="B10" s="3" t="s">
        <v>36</v>
      </c>
      <c r="C10" s="3">
        <v>2</v>
      </c>
      <c r="D10" s="4">
        <v>17</v>
      </c>
      <c r="E10" s="4">
        <v>14</v>
      </c>
      <c r="F10" s="5">
        <f>E10</f>
        <v>14</v>
      </c>
      <c r="G10" s="4">
        <v>11</v>
      </c>
      <c r="H10" s="5">
        <f>G10</f>
        <v>11</v>
      </c>
      <c r="I10" s="4">
        <v>7</v>
      </c>
      <c r="J10" s="5">
        <f>I10</f>
        <v>7</v>
      </c>
      <c r="K10" s="4">
        <v>38</v>
      </c>
      <c r="L10" s="5">
        <f>K10</f>
        <v>38</v>
      </c>
      <c r="M10" s="5">
        <f>2*H10+2*J10</f>
        <v>36</v>
      </c>
    </row>
    <row r="11" spans="1:13" ht="12.8">
      <c r="A11" s="2" t="s">
        <v>162</v>
      </c>
      <c r="B11" s="3" t="s">
        <v>53</v>
      </c>
      <c r="C11" s="3">
        <v>1</v>
      </c>
      <c r="D11" s="4">
        <v>12</v>
      </c>
      <c r="E11" s="4">
        <v>10</v>
      </c>
      <c r="F11" s="5">
        <f>E11</f>
        <v>10</v>
      </c>
      <c r="G11" s="4">
        <v>4</v>
      </c>
      <c r="H11" s="5">
        <f>G11</f>
        <v>4</v>
      </c>
      <c r="J11" s="5">
        <f>F11</f>
        <v>10</v>
      </c>
      <c r="L11" s="5">
        <f>2*D11+2*J11</f>
        <v>44</v>
      </c>
      <c r="M11" s="5">
        <f>2*H11+2*J11</f>
        <v>28</v>
      </c>
    </row>
    <row r="12" spans="1:13" ht="12.8">
      <c r="A12" s="2" t="s">
        <v>163</v>
      </c>
      <c r="B12" s="3" t="s">
        <v>53</v>
      </c>
      <c r="C12" s="3">
        <v>1</v>
      </c>
      <c r="D12" s="4">
        <v>12</v>
      </c>
      <c r="E12" s="4">
        <v>10</v>
      </c>
      <c r="F12" s="5">
        <f>E12</f>
        <v>10</v>
      </c>
      <c r="G12" s="4">
        <v>4</v>
      </c>
      <c r="H12" s="5">
        <f>G12</f>
        <v>4</v>
      </c>
      <c r="J12" s="5">
        <f>F12</f>
        <v>10</v>
      </c>
      <c r="L12" s="5">
        <f>2*D12+2*J12</f>
        <v>44</v>
      </c>
      <c r="M12" s="5">
        <f>2*H12+2*J12</f>
        <v>28</v>
      </c>
    </row>
    <row r="13" spans="1:13" ht="12.8">
      <c r="A13" s="13" t="s">
        <v>164</v>
      </c>
      <c r="B13" s="3" t="s">
        <v>68</v>
      </c>
      <c r="C13" s="3">
        <v>1</v>
      </c>
      <c r="D13" s="4">
        <v>22</v>
      </c>
      <c r="E13" s="4">
        <v>19</v>
      </c>
      <c r="F13" s="5">
        <f>E13</f>
        <v>19</v>
      </c>
      <c r="G13" s="4">
        <v>16</v>
      </c>
      <c r="H13" s="5">
        <f>G13</f>
        <v>16</v>
      </c>
      <c r="I13" s="4">
        <v>10</v>
      </c>
      <c r="J13" s="5">
        <f>I13</f>
        <v>10</v>
      </c>
      <c r="K13" s="4">
        <v>44</v>
      </c>
      <c r="L13" s="5">
        <f>K13</f>
        <v>44</v>
      </c>
      <c r="M13" s="5">
        <f>K13</f>
        <v>44</v>
      </c>
    </row>
    <row r="14" spans="1:22" ht="12.8">
      <c r="A14" s="2" t="s">
        <v>165</v>
      </c>
      <c r="B14" s="3" t="s">
        <v>40</v>
      </c>
      <c r="C14" s="3">
        <v>1</v>
      </c>
      <c r="D14" s="4">
        <v>29</v>
      </c>
      <c r="E14" s="4">
        <v>26</v>
      </c>
      <c r="F14" s="5">
        <f>E14</f>
        <v>26</v>
      </c>
      <c r="G14" s="4">
        <v>23</v>
      </c>
      <c r="H14" s="5">
        <f>G14</f>
        <v>23</v>
      </c>
      <c r="I14" s="4">
        <v>10</v>
      </c>
      <c r="J14" s="5">
        <f>I14</f>
        <v>10</v>
      </c>
      <c r="L14" s="5">
        <f>2*D14+2*J14</f>
        <v>78</v>
      </c>
      <c r="M14" s="5">
        <f>2*H14+2*J14</f>
        <v>66</v>
      </c>
      <c r="U14" s="4" t="s">
        <v>55</v>
      </c>
      <c r="V14" s="4">
        <v>3</v>
      </c>
    </row>
    <row r="15" spans="1:22" ht="12.8">
      <c r="A15" s="2" t="s">
        <v>166</v>
      </c>
      <c r="B15" s="3" t="s">
        <v>80</v>
      </c>
      <c r="C15" s="3">
        <v>1</v>
      </c>
      <c r="D15" s="4">
        <v>17</v>
      </c>
      <c r="E15" s="4">
        <v>14</v>
      </c>
      <c r="F15" s="5">
        <f>E15</f>
        <v>14</v>
      </c>
      <c r="G15" s="4">
        <v>11</v>
      </c>
      <c r="H15" s="5">
        <f>G15</f>
        <v>11</v>
      </c>
      <c r="I15" s="4">
        <v>7</v>
      </c>
      <c r="J15" s="5">
        <f>I15</f>
        <v>7</v>
      </c>
      <c r="L15" s="5">
        <f>2*D15+2*J15</f>
        <v>48</v>
      </c>
      <c r="M15" s="5">
        <f>2*H15+2*J15</f>
        <v>36</v>
      </c>
      <c r="U15" s="4" t="s">
        <v>57</v>
      </c>
      <c r="V15" s="4">
        <v>6</v>
      </c>
    </row>
    <row r="16" spans="1:13" ht="12.8">
      <c r="A16" s="2" t="s">
        <v>167</v>
      </c>
      <c r="B16" s="12" t="s">
        <v>148</v>
      </c>
      <c r="C16" s="3">
        <v>1</v>
      </c>
      <c r="D16" s="4">
        <v>22</v>
      </c>
      <c r="E16" s="4">
        <v>19</v>
      </c>
      <c r="F16" s="5">
        <f>E16</f>
        <v>19</v>
      </c>
      <c r="G16" s="4">
        <v>16</v>
      </c>
      <c r="H16" s="5">
        <f>G16</f>
        <v>16</v>
      </c>
      <c r="I16" s="4">
        <v>10</v>
      </c>
      <c r="J16" s="5">
        <f>I16</f>
        <v>10</v>
      </c>
      <c r="K16" s="4">
        <v>44</v>
      </c>
      <c r="L16" s="5">
        <f>K16</f>
        <v>44</v>
      </c>
      <c r="M16" s="5">
        <f>K16</f>
        <v>44</v>
      </c>
    </row>
    <row r="17" spans="1:24" ht="12.8">
      <c r="A17" s="2" t="s">
        <v>168</v>
      </c>
      <c r="B17" s="3" t="s">
        <v>38</v>
      </c>
      <c r="C17" s="3">
        <v>1</v>
      </c>
      <c r="D17" s="4">
        <v>22</v>
      </c>
      <c r="E17" s="4">
        <v>19</v>
      </c>
      <c r="F17" s="5">
        <f>E17</f>
        <v>19</v>
      </c>
      <c r="G17" s="4">
        <v>16</v>
      </c>
      <c r="H17" s="5">
        <f>G17</f>
        <v>16</v>
      </c>
      <c r="I17" s="4">
        <v>10</v>
      </c>
      <c r="J17" s="5">
        <f>I17</f>
        <v>10</v>
      </c>
      <c r="L17" s="5">
        <f>2*D17+2*J17</f>
        <v>64</v>
      </c>
      <c r="M17" s="5">
        <f>2*H17+2*J17</f>
        <v>52</v>
      </c>
      <c r="U17" s="4" t="s">
        <v>169</v>
      </c>
      <c r="V17" s="4">
        <v>5.6</v>
      </c>
      <c r="W17" s="4">
        <v>3.8</v>
      </c>
      <c r="X17" s="4">
        <v>4</v>
      </c>
    </row>
    <row r="18" spans="1:24" ht="12.8">
      <c r="A18" s="2" t="s">
        <v>170</v>
      </c>
      <c r="B18" s="3" t="s">
        <v>80</v>
      </c>
      <c r="C18" s="3">
        <v>1</v>
      </c>
      <c r="D18" s="4">
        <v>29</v>
      </c>
      <c r="E18" s="4">
        <v>26</v>
      </c>
      <c r="F18" s="5">
        <f>E18</f>
        <v>26</v>
      </c>
      <c r="G18" s="4">
        <v>23</v>
      </c>
      <c r="H18" s="5">
        <f>G18</f>
        <v>23</v>
      </c>
      <c r="J18" s="5">
        <f>F18</f>
        <v>26</v>
      </c>
      <c r="L18" s="5">
        <f>2*D18+2*J18</f>
        <v>110</v>
      </c>
      <c r="M18" s="5">
        <f>2*H18+2*J18</f>
        <v>98</v>
      </c>
      <c r="U18" s="4" t="s">
        <v>171</v>
      </c>
      <c r="V18" s="4">
        <v>5.6</v>
      </c>
      <c r="W18" s="4">
        <v>3.8</v>
      </c>
      <c r="X18" s="4">
        <v>4</v>
      </c>
    </row>
    <row r="19" spans="1:21" ht="12.8">
      <c r="A19" s="2" t="s">
        <v>172</v>
      </c>
      <c r="B19" s="3" t="s">
        <v>173</v>
      </c>
      <c r="C19" s="3">
        <v>1</v>
      </c>
      <c r="D19" s="4">
        <v>11</v>
      </c>
      <c r="E19" s="4">
        <v>9.5</v>
      </c>
      <c r="F19" s="5">
        <f>E19</f>
        <v>9.5</v>
      </c>
      <c r="G19" s="4">
        <v>8</v>
      </c>
      <c r="H19" s="5">
        <f>G19</f>
        <v>8</v>
      </c>
      <c r="I19" s="4">
        <v>5</v>
      </c>
      <c r="J19" s="5">
        <f>I19</f>
        <v>5</v>
      </c>
      <c r="K19" s="4">
        <v>20</v>
      </c>
      <c r="L19" s="5">
        <f>K19</f>
        <v>20</v>
      </c>
      <c r="M19" s="5">
        <f>K19</f>
        <v>20</v>
      </c>
      <c r="U19" s="4" t="s">
        <v>174</v>
      </c>
    </row>
    <row r="20" spans="1:13" ht="12.8">
      <c r="A20" s="2" t="s">
        <v>175</v>
      </c>
      <c r="B20" s="3" t="s">
        <v>40</v>
      </c>
      <c r="C20" s="3">
        <v>1</v>
      </c>
      <c r="D20" s="4">
        <v>11</v>
      </c>
      <c r="E20" s="4">
        <v>9.5</v>
      </c>
      <c r="F20" s="5">
        <f>E20</f>
        <v>9.5</v>
      </c>
      <c r="G20" s="4">
        <v>8</v>
      </c>
      <c r="H20" s="5">
        <f>G20</f>
        <v>8</v>
      </c>
      <c r="I20" s="4">
        <v>5</v>
      </c>
      <c r="J20" s="5">
        <f>I20</f>
        <v>5</v>
      </c>
      <c r="K20" s="4">
        <v>20</v>
      </c>
      <c r="L20" s="5">
        <f>K20</f>
        <v>20</v>
      </c>
      <c r="M20" s="5">
        <f>K20</f>
        <v>20</v>
      </c>
    </row>
    <row r="21" spans="1:13" ht="12.8">
      <c r="A21" s="2" t="s">
        <v>176</v>
      </c>
      <c r="B21" s="3" t="s">
        <v>177</v>
      </c>
      <c r="C21" s="3">
        <v>1</v>
      </c>
      <c r="D21" s="4">
        <v>22</v>
      </c>
      <c r="E21" s="4">
        <v>19</v>
      </c>
      <c r="F21" s="5">
        <f>E21</f>
        <v>19</v>
      </c>
      <c r="G21" s="4">
        <v>16</v>
      </c>
      <c r="H21" s="5">
        <f>G21</f>
        <v>16</v>
      </c>
      <c r="I21" s="4">
        <v>10</v>
      </c>
      <c r="J21" s="5">
        <f>I21</f>
        <v>10</v>
      </c>
      <c r="K21" s="4">
        <v>44</v>
      </c>
      <c r="L21" s="5">
        <f>K21</f>
        <v>44</v>
      </c>
      <c r="M21" s="5">
        <f>K21</f>
        <v>44</v>
      </c>
    </row>
    <row r="22" spans="1:13" ht="12.8">
      <c r="A22" s="2" t="s">
        <v>178</v>
      </c>
      <c r="B22" s="3" t="s">
        <v>80</v>
      </c>
      <c r="C22" s="3">
        <v>1</v>
      </c>
      <c r="D22" s="4">
        <v>29</v>
      </c>
      <c r="E22" s="4">
        <v>26</v>
      </c>
      <c r="F22" s="5">
        <f>E22</f>
        <v>26</v>
      </c>
      <c r="G22" s="4">
        <v>23</v>
      </c>
      <c r="H22" s="5">
        <f>G22</f>
        <v>23</v>
      </c>
      <c r="J22" s="5">
        <f>F22</f>
        <v>26</v>
      </c>
      <c r="L22" s="5">
        <f>2*D22+2*J22</f>
        <v>110</v>
      </c>
      <c r="M22" s="5">
        <f>2*H22+2*J22</f>
        <v>98</v>
      </c>
    </row>
    <row r="23" spans="1:13" ht="12.8">
      <c r="A23" s="2" t="s">
        <v>179</v>
      </c>
      <c r="B23" s="3" t="s">
        <v>38</v>
      </c>
      <c r="C23" s="3">
        <v>1</v>
      </c>
      <c r="D23" s="4">
        <v>29</v>
      </c>
      <c r="E23" s="4">
        <v>26</v>
      </c>
      <c r="F23" s="5">
        <f>E23</f>
        <v>26</v>
      </c>
      <c r="G23" s="4">
        <v>23</v>
      </c>
      <c r="H23" s="5">
        <f>G23</f>
        <v>23</v>
      </c>
      <c r="J23" s="5">
        <f>F23</f>
        <v>26</v>
      </c>
      <c r="L23" s="5">
        <f>2*D23+2*J23</f>
        <v>110</v>
      </c>
      <c r="M23" s="5">
        <f>2*H23+2*J23</f>
        <v>98</v>
      </c>
    </row>
    <row r="24" spans="1:13" ht="12.8">
      <c r="A24" s="2" t="s">
        <v>180</v>
      </c>
      <c r="B24" s="3" t="s">
        <v>38</v>
      </c>
      <c r="C24" s="3">
        <v>1</v>
      </c>
      <c r="D24" s="4">
        <v>29</v>
      </c>
      <c r="E24" s="4">
        <v>26</v>
      </c>
      <c r="F24" s="5">
        <f>E24</f>
        <v>26</v>
      </c>
      <c r="G24" s="4">
        <v>23</v>
      </c>
      <c r="H24" s="5">
        <f>G24</f>
        <v>23</v>
      </c>
      <c r="J24" s="5">
        <f>F24</f>
        <v>26</v>
      </c>
      <c r="L24" s="5">
        <f>2*D24+2*J24</f>
        <v>110</v>
      </c>
      <c r="M24" s="5">
        <f>2*H24+2*J24</f>
        <v>98</v>
      </c>
    </row>
    <row r="25" spans="1:13" ht="12.8">
      <c r="A25" s="2" t="s">
        <v>181</v>
      </c>
      <c r="B25" s="3" t="s">
        <v>38</v>
      </c>
      <c r="C25" s="3">
        <v>1</v>
      </c>
      <c r="D25" s="4">
        <v>29</v>
      </c>
      <c r="E25" s="4">
        <v>26</v>
      </c>
      <c r="F25" s="5">
        <f>E25</f>
        <v>26</v>
      </c>
      <c r="G25" s="4">
        <v>23</v>
      </c>
      <c r="H25" s="5">
        <f>G25</f>
        <v>23</v>
      </c>
      <c r="J25" s="5">
        <f>F25</f>
        <v>26</v>
      </c>
      <c r="L25" s="5">
        <f>2*D25+2*J25</f>
        <v>110</v>
      </c>
      <c r="M25" s="5">
        <f>2*H25+2*J25</f>
        <v>98</v>
      </c>
    </row>
    <row r="26" spans="1:13" ht="12.8">
      <c r="A26" s="2" t="s">
        <v>182</v>
      </c>
      <c r="B26" s="3" t="s">
        <v>36</v>
      </c>
      <c r="C26" s="3">
        <v>1</v>
      </c>
      <c r="D26" s="4">
        <v>11</v>
      </c>
      <c r="E26" s="4">
        <v>9.5</v>
      </c>
      <c r="F26" s="5">
        <f>E26</f>
        <v>9.5</v>
      </c>
      <c r="G26" s="4">
        <v>8</v>
      </c>
      <c r="H26" s="5">
        <f>G26</f>
        <v>8</v>
      </c>
      <c r="I26" s="4">
        <v>5</v>
      </c>
      <c r="J26" s="5">
        <f>I26</f>
        <v>5</v>
      </c>
      <c r="K26" s="4">
        <v>20</v>
      </c>
      <c r="L26" s="5">
        <f>K26</f>
        <v>20</v>
      </c>
      <c r="M26" s="5">
        <f>K26</f>
        <v>20</v>
      </c>
    </row>
    <row r="27" spans="1:13" ht="12.8">
      <c r="A27" s="2" t="s">
        <v>183</v>
      </c>
      <c r="B27" s="12" t="s">
        <v>40</v>
      </c>
      <c r="C27" s="3">
        <v>1</v>
      </c>
      <c r="D27" s="4">
        <v>36</v>
      </c>
      <c r="E27" s="4">
        <v>32</v>
      </c>
      <c r="F27" s="5">
        <f>E27</f>
        <v>32</v>
      </c>
      <c r="H27" s="5">
        <v>36</v>
      </c>
      <c r="J27" s="5">
        <f>F27</f>
        <v>32</v>
      </c>
      <c r="L27" s="5">
        <f>2*D27+2*J27</f>
        <v>136</v>
      </c>
      <c r="M27" s="5">
        <f>2*H27+2*J27</f>
        <v>136</v>
      </c>
    </row>
    <row r="28" spans="1:13" ht="12.8">
      <c r="A28" s="2" t="s">
        <v>184</v>
      </c>
      <c r="B28" s="3" t="s">
        <v>38</v>
      </c>
      <c r="C28" s="3">
        <v>1</v>
      </c>
      <c r="D28" s="4">
        <v>29</v>
      </c>
      <c r="E28" s="4">
        <v>26</v>
      </c>
      <c r="F28" s="5">
        <f>E28</f>
        <v>26</v>
      </c>
      <c r="G28" s="4">
        <v>23</v>
      </c>
      <c r="H28" s="5">
        <f>G28</f>
        <v>23</v>
      </c>
      <c r="J28" s="5">
        <f>F28</f>
        <v>26</v>
      </c>
      <c r="L28" s="5">
        <f>2*D28+2*J28</f>
        <v>110</v>
      </c>
      <c r="M28" s="5">
        <f>2*H28+2*J28</f>
        <v>98</v>
      </c>
    </row>
    <row r="29" spans="1:13" ht="12.8">
      <c r="A29" s="2" t="s">
        <v>185</v>
      </c>
      <c r="B29" s="3" t="s">
        <v>42</v>
      </c>
      <c r="C29" s="3">
        <v>1</v>
      </c>
      <c r="D29" s="4">
        <v>24</v>
      </c>
      <c r="E29" s="4">
        <v>21</v>
      </c>
      <c r="F29" s="5">
        <f>E29</f>
        <v>21</v>
      </c>
      <c r="G29" s="4">
        <v>18</v>
      </c>
      <c r="H29" s="5">
        <f>G29</f>
        <v>18</v>
      </c>
      <c r="I29" s="4">
        <v>10</v>
      </c>
      <c r="J29" s="5">
        <f>I29</f>
        <v>10</v>
      </c>
      <c r="L29" s="5">
        <f>2*D29+2*J29</f>
        <v>68</v>
      </c>
      <c r="M29" s="5">
        <f>2*H29+2*J29</f>
        <v>56</v>
      </c>
    </row>
    <row r="30" spans="1:13" ht="12.8">
      <c r="A30" s="2" t="s">
        <v>186</v>
      </c>
      <c r="B30" s="3" t="s">
        <v>48</v>
      </c>
      <c r="C30" s="3">
        <v>1</v>
      </c>
      <c r="D30" s="4">
        <v>22</v>
      </c>
      <c r="E30" s="4">
        <v>19</v>
      </c>
      <c r="F30" s="5">
        <f>E30</f>
        <v>19</v>
      </c>
      <c r="G30" s="4">
        <v>16</v>
      </c>
      <c r="H30" s="5">
        <f>G30</f>
        <v>16</v>
      </c>
      <c r="I30" s="4">
        <v>10</v>
      </c>
      <c r="J30" s="5">
        <f>I30</f>
        <v>10</v>
      </c>
      <c r="L30" s="5">
        <f>2*D30+2*J30</f>
        <v>64</v>
      </c>
      <c r="M30" s="5">
        <f>2*H30+2*J30</f>
        <v>52</v>
      </c>
    </row>
    <row r="31" spans="1:13" ht="12.8">
      <c r="A31" s="2" t="s">
        <v>187</v>
      </c>
      <c r="B31" s="3" t="s">
        <v>50</v>
      </c>
      <c r="C31" s="3">
        <v>1</v>
      </c>
      <c r="D31" s="4">
        <v>22</v>
      </c>
      <c r="E31" s="4">
        <v>19</v>
      </c>
      <c r="F31" s="5">
        <f>E31</f>
        <v>19</v>
      </c>
      <c r="G31" s="4">
        <v>16</v>
      </c>
      <c r="H31" s="5">
        <f>G31</f>
        <v>16</v>
      </c>
      <c r="I31" s="4">
        <v>10</v>
      </c>
      <c r="J31" s="5">
        <f>I31</f>
        <v>10</v>
      </c>
      <c r="L31" s="5">
        <f>2*D31+2*J31</f>
        <v>64</v>
      </c>
      <c r="M31" s="5">
        <f>2*H31+2*J31</f>
        <v>52</v>
      </c>
    </row>
    <row r="32" spans="1:13" ht="12.8">
      <c r="A32" s="2" t="s">
        <v>188</v>
      </c>
      <c r="B32" s="3" t="s">
        <v>80</v>
      </c>
      <c r="C32" s="3">
        <v>1</v>
      </c>
      <c r="D32" s="4">
        <v>22</v>
      </c>
      <c r="E32" s="4">
        <v>19</v>
      </c>
      <c r="F32" s="5">
        <f>E32</f>
        <v>19</v>
      </c>
      <c r="G32" s="4">
        <v>16</v>
      </c>
      <c r="H32" s="5">
        <f>G32</f>
        <v>16</v>
      </c>
      <c r="I32" s="4">
        <v>10</v>
      </c>
      <c r="J32" s="5">
        <f>I32</f>
        <v>10</v>
      </c>
      <c r="L32" s="5">
        <f>2*D32+2*J32</f>
        <v>64</v>
      </c>
      <c r="M32" s="5">
        <f>2*H32+2*J32</f>
        <v>52</v>
      </c>
    </row>
    <row r="33" spans="1:13" ht="12.8">
      <c r="A33" s="2" t="s">
        <v>189</v>
      </c>
      <c r="B33" s="3" t="s">
        <v>190</v>
      </c>
      <c r="C33" s="3">
        <v>1</v>
      </c>
      <c r="D33" s="4">
        <v>11</v>
      </c>
      <c r="E33" s="4">
        <v>9.5</v>
      </c>
      <c r="F33" s="5">
        <f>E33</f>
        <v>9.5</v>
      </c>
      <c r="G33" s="4">
        <v>8</v>
      </c>
      <c r="H33" s="5">
        <f>G33</f>
        <v>8</v>
      </c>
      <c r="I33" s="4">
        <v>5</v>
      </c>
      <c r="J33" s="5">
        <f>I33</f>
        <v>5</v>
      </c>
      <c r="K33" s="4">
        <v>20</v>
      </c>
      <c r="L33" s="5">
        <f>K33</f>
        <v>20</v>
      </c>
      <c r="M33" s="5">
        <f>K33</f>
        <v>20</v>
      </c>
    </row>
    <row r="34" spans="1:18" ht="23.85">
      <c r="A34" s="2" t="s">
        <v>191</v>
      </c>
      <c r="B34" s="3" t="s">
        <v>192</v>
      </c>
      <c r="C34" s="3">
        <v>1</v>
      </c>
      <c r="D34" s="4">
        <v>7</v>
      </c>
      <c r="E34" s="4">
        <v>5</v>
      </c>
      <c r="F34" s="5">
        <f>E34</f>
        <v>5</v>
      </c>
      <c r="G34" s="4">
        <v>5</v>
      </c>
      <c r="H34" s="5">
        <f>G34</f>
        <v>5</v>
      </c>
      <c r="J34" s="5">
        <f>F34</f>
        <v>5</v>
      </c>
      <c r="K34" s="14"/>
      <c r="L34" s="5">
        <f>2*D34+2*J34</f>
        <v>24</v>
      </c>
      <c r="M34" s="5">
        <f>2*H34+2*J34</f>
        <v>20</v>
      </c>
      <c r="N34" s="16" t="s">
        <v>193</v>
      </c>
      <c r="O34" s="14">
        <v>53</v>
      </c>
      <c r="P34" s="14">
        <v>48</v>
      </c>
      <c r="Q34" s="14">
        <v>39</v>
      </c>
      <c r="R34" s="14">
        <v>27</v>
      </c>
    </row>
    <row r="35" spans="1:18" ht="23.85">
      <c r="A35" s="2" t="s">
        <v>194</v>
      </c>
      <c r="B35" s="3" t="s">
        <v>68</v>
      </c>
      <c r="C35" s="3">
        <v>1</v>
      </c>
      <c r="D35" s="4">
        <v>22</v>
      </c>
      <c r="E35" s="4">
        <v>19</v>
      </c>
      <c r="F35" s="5">
        <f>E35</f>
        <v>19</v>
      </c>
      <c r="G35" s="4">
        <v>16</v>
      </c>
      <c r="H35" s="5">
        <f>G35</f>
        <v>16</v>
      </c>
      <c r="I35" s="4">
        <v>10</v>
      </c>
      <c r="J35" s="5">
        <f>I35</f>
        <v>10</v>
      </c>
      <c r="K35" s="14"/>
      <c r="L35" s="5">
        <f>2*D35+2*J35</f>
        <v>64</v>
      </c>
      <c r="M35" s="5">
        <f>2*H35+2*J35</f>
        <v>52</v>
      </c>
      <c r="N35" s="16" t="s">
        <v>193</v>
      </c>
      <c r="O35" s="14"/>
      <c r="P35" s="14"/>
      <c r="Q35" s="14"/>
      <c r="R35" s="14"/>
    </row>
    <row r="36" spans="1:14" ht="23.85">
      <c r="A36" s="2" t="s">
        <v>195</v>
      </c>
      <c r="B36" s="3" t="s">
        <v>68</v>
      </c>
      <c r="C36" s="3">
        <v>1</v>
      </c>
      <c r="D36" s="4">
        <v>22</v>
      </c>
      <c r="E36" s="4">
        <v>19</v>
      </c>
      <c r="F36" s="5">
        <f>E36</f>
        <v>19</v>
      </c>
      <c r="G36" s="4">
        <v>16</v>
      </c>
      <c r="H36" s="5">
        <f>G36</f>
        <v>16</v>
      </c>
      <c r="I36" s="4">
        <v>10</v>
      </c>
      <c r="J36" s="5">
        <f>I36</f>
        <v>10</v>
      </c>
      <c r="L36" s="5">
        <f>2*D36+2*J36</f>
        <v>64</v>
      </c>
      <c r="M36" s="5">
        <f>2*H36+2*J36</f>
        <v>52</v>
      </c>
      <c r="N36" s="16" t="s">
        <v>193</v>
      </c>
    </row>
    <row r="37" spans="1:14" ht="23.85">
      <c r="A37" s="2" t="s">
        <v>196</v>
      </c>
      <c r="B37" s="3" t="s">
        <v>130</v>
      </c>
      <c r="C37" s="3">
        <v>1</v>
      </c>
      <c r="D37" s="4">
        <v>14</v>
      </c>
      <c r="E37" s="4">
        <v>11</v>
      </c>
      <c r="F37" s="5">
        <f>E37</f>
        <v>11</v>
      </c>
      <c r="G37" s="4">
        <v>8</v>
      </c>
      <c r="H37" s="5">
        <f>G37</f>
        <v>8</v>
      </c>
      <c r="I37" s="4">
        <v>5</v>
      </c>
      <c r="J37" s="5">
        <f>I37</f>
        <v>5</v>
      </c>
      <c r="L37" s="5">
        <f>2*D37+2*J37</f>
        <v>38</v>
      </c>
      <c r="M37" s="5">
        <f>2*H37+2*J37</f>
        <v>26</v>
      </c>
      <c r="N37" s="16" t="s">
        <v>193</v>
      </c>
    </row>
    <row r="38" spans="1:13" ht="12.8">
      <c r="A38" s="2" t="s">
        <v>197</v>
      </c>
      <c r="B38" s="3" t="s">
        <v>36</v>
      </c>
      <c r="C38" s="3">
        <v>1</v>
      </c>
      <c r="D38" s="4">
        <v>22</v>
      </c>
      <c r="E38" s="4">
        <v>19</v>
      </c>
      <c r="F38" s="5">
        <f>E38</f>
        <v>19</v>
      </c>
      <c r="G38" s="4">
        <v>16</v>
      </c>
      <c r="H38" s="5">
        <f>G38</f>
        <v>16</v>
      </c>
      <c r="I38" s="4">
        <v>10</v>
      </c>
      <c r="J38" s="5">
        <f>I38</f>
        <v>10</v>
      </c>
      <c r="L38" s="5">
        <f>2*D38+2*J38</f>
        <v>64</v>
      </c>
      <c r="M38" s="5">
        <f>2*H38+2*J38</f>
        <v>52</v>
      </c>
    </row>
    <row r="39" spans="1:13" ht="12.8">
      <c r="A39" s="2" t="s">
        <v>198</v>
      </c>
      <c r="B39" s="3" t="s">
        <v>80</v>
      </c>
      <c r="C39" s="3">
        <v>1</v>
      </c>
      <c r="D39" s="4">
        <v>22</v>
      </c>
      <c r="E39" s="4">
        <v>19</v>
      </c>
      <c r="F39" s="5">
        <f>E39</f>
        <v>19</v>
      </c>
      <c r="G39" s="4">
        <v>16</v>
      </c>
      <c r="H39" s="5">
        <f>G39</f>
        <v>16</v>
      </c>
      <c r="I39" s="4">
        <v>10</v>
      </c>
      <c r="J39" s="5">
        <f>I39</f>
        <v>10</v>
      </c>
      <c r="L39" s="5">
        <f>2*D39+2*J39</f>
        <v>64</v>
      </c>
      <c r="M39" s="5">
        <f>2*H39+2*J39</f>
        <v>52</v>
      </c>
    </row>
    <row r="40" spans="1:13" ht="12.8">
      <c r="A40" s="2" t="s">
        <v>199</v>
      </c>
      <c r="B40" s="3" t="s">
        <v>38</v>
      </c>
      <c r="C40" s="3">
        <v>1</v>
      </c>
      <c r="D40" s="4">
        <v>24</v>
      </c>
      <c r="E40" s="4">
        <v>21</v>
      </c>
      <c r="F40" s="5">
        <f>E40</f>
        <v>21</v>
      </c>
      <c r="G40" s="4">
        <v>18</v>
      </c>
      <c r="H40" s="5">
        <f>G40</f>
        <v>18</v>
      </c>
      <c r="J40" s="5">
        <f>F40</f>
        <v>21</v>
      </c>
      <c r="L40" s="5">
        <f>2*D40+2*J40</f>
        <v>90</v>
      </c>
      <c r="M40" s="5">
        <f>2*H40+2*J40</f>
        <v>78</v>
      </c>
    </row>
    <row r="41" spans="1:14" ht="12.8">
      <c r="A41" s="2" t="s">
        <v>200</v>
      </c>
      <c r="B41" s="3" t="s">
        <v>201</v>
      </c>
      <c r="C41" s="3">
        <v>1</v>
      </c>
      <c r="D41" s="4">
        <v>33</v>
      </c>
      <c r="E41" s="4">
        <v>30</v>
      </c>
      <c r="F41" s="5">
        <f>E41</f>
        <v>30</v>
      </c>
      <c r="G41" s="4">
        <v>30</v>
      </c>
      <c r="H41" s="5">
        <f>G41</f>
        <v>30</v>
      </c>
      <c r="J41" s="5">
        <f>F41</f>
        <v>30</v>
      </c>
      <c r="L41" s="5">
        <f>2*D41+2*J41</f>
        <v>126</v>
      </c>
      <c r="M41" s="5">
        <f>2*H41+2*J41</f>
        <v>120</v>
      </c>
      <c r="N41" s="4" t="s">
        <v>202</v>
      </c>
    </row>
    <row r="47" spans="1:17" ht="12.8">
      <c r="A47" s="2" t="s">
        <v>97</v>
      </c>
      <c r="C47" s="3">
        <f>SUM(C2:C45)</f>
        <v>42</v>
      </c>
      <c r="D47" s="4">
        <f>AVERAGE(D2:D41)</f>
        <v>22.3</v>
      </c>
      <c r="E47" s="5">
        <f>AVERAGE(E2:E41)</f>
        <v>17.972972972973</v>
      </c>
      <c r="F47" s="4">
        <f>AVERAGE(F2:F41)</f>
        <v>19.8</v>
      </c>
      <c r="G47" s="5">
        <f>AVERAGE(G2:G41)</f>
        <v>15.7368421052632</v>
      </c>
      <c r="H47" s="4">
        <f>AVERAGE(H2:H41)</f>
        <v>17.225</v>
      </c>
      <c r="I47" s="5">
        <f>AVERAGE(I2:I41)</f>
        <v>8.21739130434783</v>
      </c>
      <c r="J47" s="4">
        <f>AVERAGE(J2:J41)</f>
        <v>15.25</v>
      </c>
      <c r="K47" s="5">
        <f>AVERAGE(K2:K41)</f>
        <v>30.3636363636364</v>
      </c>
      <c r="L47" s="4">
        <f>AVERAGE(L2:L41)</f>
        <v>71.05</v>
      </c>
      <c r="M47" s="4">
        <f>AVERAGE(M2:M41)</f>
        <v>63.25</v>
      </c>
      <c r="P47" s="4" t="s">
        <v>98</v>
      </c>
      <c r="Q47" s="4">
        <v>20</v>
      </c>
    </row>
    <row r="48" spans="1:13" ht="12.8">
      <c r="A48" s="2" t="s">
        <v>99</v>
      </c>
      <c r="D48" s="4">
        <f>MEDIAN(D2:D41)</f>
        <v>22</v>
      </c>
      <c r="E48" s="15">
        <f>MEDIAN(E2:E41)</f>
        <v>19</v>
      </c>
      <c r="F48" s="4">
        <f>MEDIAN(F2:F41)</f>
        <v>19</v>
      </c>
      <c r="G48" s="15">
        <f>MEDIAN(G2:G41)</f>
        <v>16</v>
      </c>
      <c r="H48" s="4">
        <f>MEDIAN(H2:H41)</f>
        <v>16</v>
      </c>
      <c r="I48" s="15">
        <f>MEDIAN(I2:I41)</f>
        <v>10</v>
      </c>
      <c r="J48" s="4">
        <f>MEDIAN(J2:J41)</f>
        <v>10</v>
      </c>
      <c r="K48" s="15">
        <f>MEDIAN(K2:K41)</f>
        <v>20</v>
      </c>
      <c r="L48" s="4">
        <f>MEDIAN(L2:L41)</f>
        <v>64</v>
      </c>
      <c r="M48" s="4">
        <f>MEDIAN(M2:M41)</f>
        <v>52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3">
      <selection activeCell="D54" sqref="D54"/>
    </sheetView>
  </sheetViews>
  <sheetFormatPr defaultColWidth="9.140625" defaultRowHeight="12.75"/>
  <cols>
    <col min="1" max="1" width="24.00390625" style="0" customWidth="1"/>
    <col min="2" max="2" width="21.57421875" style="3" customWidth="1"/>
    <col min="3" max="3" width="11.57421875" style="3" customWidth="1"/>
    <col min="4" max="5" width="11.57421875" style="4" customWidth="1"/>
    <col min="6" max="6" width="7.421875" style="5" customWidth="1"/>
    <col min="7" max="7" width="11.57421875" style="4" customWidth="1"/>
    <col min="8" max="8" width="7.421875" style="5" customWidth="1"/>
    <col min="9" max="9" width="11.57421875" style="4" customWidth="1"/>
    <col min="10" max="10" width="10.7109375" style="5" customWidth="1"/>
    <col min="11" max="11" width="13.57421875" style="4" customWidth="1"/>
    <col min="12" max="12" width="7.57421875" style="5" customWidth="1"/>
    <col min="13" max="13" width="8.140625" style="5" customWidth="1"/>
    <col min="14" max="14" width="11.57421875" style="3" customWidth="1"/>
    <col min="15" max="18" width="11.57421875" style="4" customWidth="1"/>
    <col min="19" max="20" width="11.57421875" style="0" customWidth="1"/>
    <col min="21" max="24" width="11.57421875" style="4" customWidth="1"/>
    <col min="25" max="1025" width="11.57421875" style="0" customWidth="1"/>
  </cols>
  <sheetData>
    <row r="1" spans="1:24" s="7" customFormat="1" ht="24">
      <c r="A1" s="7" t="s">
        <v>14</v>
      </c>
      <c r="B1" s="7" t="s">
        <v>15</v>
      </c>
      <c r="C1" s="7" t="s">
        <v>16</v>
      </c>
      <c r="D1" s="8" t="s">
        <v>17</v>
      </c>
      <c r="E1" s="8" t="s">
        <v>18</v>
      </c>
      <c r="F1" s="9" t="s">
        <v>19</v>
      </c>
      <c r="G1" s="8" t="s">
        <v>20</v>
      </c>
      <c r="H1" s="9" t="s">
        <v>21</v>
      </c>
      <c r="I1" s="8" t="s">
        <v>22</v>
      </c>
      <c r="J1" s="10" t="s">
        <v>23</v>
      </c>
      <c r="K1" s="8" t="s">
        <v>24</v>
      </c>
      <c r="L1" s="11" t="s">
        <v>25</v>
      </c>
      <c r="M1" s="11" t="s">
        <v>26</v>
      </c>
      <c r="N1" s="7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U1" s="8" t="s">
        <v>141</v>
      </c>
      <c r="V1" s="8"/>
      <c r="W1" s="8"/>
      <c r="X1" s="8"/>
    </row>
    <row r="2" spans="1:21" ht="12.8">
      <c r="A2" t="s">
        <v>32</v>
      </c>
      <c r="B2" s="3" t="s">
        <v>33</v>
      </c>
      <c r="C2" s="3">
        <v>3</v>
      </c>
      <c r="D2" s="4">
        <v>22</v>
      </c>
      <c r="E2" s="4">
        <v>19</v>
      </c>
      <c r="F2" s="5">
        <v>19</v>
      </c>
      <c r="G2" s="4">
        <v>16</v>
      </c>
      <c r="H2" s="5">
        <v>16</v>
      </c>
      <c r="I2" s="4">
        <v>10</v>
      </c>
      <c r="J2" s="5">
        <v>10</v>
      </c>
      <c r="K2" s="4">
        <v>44</v>
      </c>
      <c r="L2" s="5">
        <v>44</v>
      </c>
      <c r="M2" s="5">
        <v>44</v>
      </c>
      <c r="U2" s="4">
        <v>6</v>
      </c>
    </row>
    <row r="3" spans="1:21" ht="12.8">
      <c r="A3" t="s">
        <v>203</v>
      </c>
      <c r="B3" s="3" t="s">
        <v>80</v>
      </c>
      <c r="C3" s="3">
        <v>1</v>
      </c>
      <c r="D3" s="4">
        <v>20</v>
      </c>
      <c r="E3" s="4">
        <v>17</v>
      </c>
      <c r="F3" s="5">
        <v>17</v>
      </c>
      <c r="G3" s="4">
        <v>14</v>
      </c>
      <c r="H3" s="5">
        <v>14</v>
      </c>
      <c r="J3" s="5">
        <v>17</v>
      </c>
      <c r="L3" s="17">
        <f>2*D3+2*J3</f>
        <v>74</v>
      </c>
      <c r="M3" s="17">
        <f>2*G3+2*J3</f>
        <v>62</v>
      </c>
      <c r="N3" s="3" t="s">
        <v>204</v>
      </c>
      <c r="O3" s="4">
        <v>32</v>
      </c>
      <c r="P3" s="4">
        <v>28</v>
      </c>
      <c r="Q3" s="4">
        <v>24</v>
      </c>
      <c r="U3" s="8" t="s">
        <v>145</v>
      </c>
    </row>
    <row r="4" spans="1:21" ht="12.8">
      <c r="A4" t="s">
        <v>205</v>
      </c>
      <c r="B4" s="3" t="s">
        <v>80</v>
      </c>
      <c r="C4" s="3">
        <v>1</v>
      </c>
      <c r="D4" s="4">
        <v>20</v>
      </c>
      <c r="E4" s="4">
        <v>17</v>
      </c>
      <c r="F4" s="5">
        <v>17</v>
      </c>
      <c r="G4" s="4">
        <v>14</v>
      </c>
      <c r="H4" s="5">
        <v>14</v>
      </c>
      <c r="J4" s="5">
        <v>17</v>
      </c>
      <c r="L4" s="17">
        <f>2*D4+2*J4</f>
        <v>74</v>
      </c>
      <c r="M4" s="17">
        <f>2*G4+2*J4</f>
        <v>62</v>
      </c>
      <c r="N4" s="3" t="s">
        <v>204</v>
      </c>
      <c r="U4" s="4">
        <v>3.8</v>
      </c>
    </row>
    <row r="5" spans="1:24" ht="12.8">
      <c r="A5" t="s">
        <v>206</v>
      </c>
      <c r="B5" s="3" t="s">
        <v>177</v>
      </c>
      <c r="C5" s="3">
        <v>1</v>
      </c>
      <c r="D5" s="4">
        <v>17</v>
      </c>
      <c r="E5" s="4">
        <v>14</v>
      </c>
      <c r="F5" s="5">
        <v>14</v>
      </c>
      <c r="G5" s="4">
        <v>11</v>
      </c>
      <c r="H5" s="5">
        <v>11</v>
      </c>
      <c r="J5" s="5">
        <v>14</v>
      </c>
      <c r="L5" s="17">
        <f>2*D5+2*J5</f>
        <v>62</v>
      </c>
      <c r="M5" s="17">
        <f>2*G5+2*J5</f>
        <v>50</v>
      </c>
      <c r="V5" s="4" t="s">
        <v>150</v>
      </c>
      <c r="W5" s="4" t="s">
        <v>151</v>
      </c>
      <c r="X5" s="4" t="s">
        <v>22</v>
      </c>
    </row>
    <row r="6" spans="1:24" ht="12.8">
      <c r="A6" t="s">
        <v>207</v>
      </c>
      <c r="B6" s="3" t="s">
        <v>92</v>
      </c>
      <c r="C6" s="3">
        <v>1</v>
      </c>
      <c r="D6" s="4">
        <v>11</v>
      </c>
      <c r="E6" s="4">
        <v>9.5</v>
      </c>
      <c r="F6" s="5">
        <v>9.5</v>
      </c>
      <c r="G6" s="4">
        <v>8</v>
      </c>
      <c r="H6" s="5">
        <v>8</v>
      </c>
      <c r="I6" s="4">
        <v>5</v>
      </c>
      <c r="J6" s="5">
        <v>5</v>
      </c>
      <c r="K6" s="4">
        <v>20</v>
      </c>
      <c r="L6" s="5">
        <v>20</v>
      </c>
      <c r="M6" s="5">
        <v>20</v>
      </c>
      <c r="U6" s="3" t="s">
        <v>153</v>
      </c>
      <c r="V6" s="4">
        <v>7</v>
      </c>
      <c r="W6" s="4">
        <v>5</v>
      </c>
      <c r="X6" s="4">
        <v>4</v>
      </c>
    </row>
    <row r="7" spans="1:24" ht="12.8">
      <c r="A7" t="s">
        <v>208</v>
      </c>
      <c r="B7" s="3" t="s">
        <v>38</v>
      </c>
      <c r="C7" s="3">
        <v>1</v>
      </c>
      <c r="D7" s="4">
        <v>20</v>
      </c>
      <c r="E7" s="4">
        <v>17</v>
      </c>
      <c r="F7" s="5">
        <v>17</v>
      </c>
      <c r="G7" s="4">
        <v>14</v>
      </c>
      <c r="H7" s="5">
        <v>14</v>
      </c>
      <c r="J7" s="5">
        <v>17</v>
      </c>
      <c r="L7" s="17">
        <f>2*D7+2*J7</f>
        <v>74</v>
      </c>
      <c r="M7" s="17">
        <f>2*G7+2*J7</f>
        <v>62</v>
      </c>
      <c r="U7" s="4" t="s">
        <v>209</v>
      </c>
      <c r="V7" s="4">
        <v>18</v>
      </c>
      <c r="W7" s="4">
        <v>12</v>
      </c>
      <c r="X7" s="4">
        <v>9</v>
      </c>
    </row>
    <row r="8" spans="1:23" ht="12.8">
      <c r="A8" t="s">
        <v>210</v>
      </c>
      <c r="B8" s="3" t="s">
        <v>80</v>
      </c>
      <c r="C8" s="3">
        <v>1</v>
      </c>
      <c r="D8" s="4">
        <v>29</v>
      </c>
      <c r="E8" s="4">
        <v>26</v>
      </c>
      <c r="F8" s="5">
        <v>26</v>
      </c>
      <c r="G8" s="4">
        <v>23</v>
      </c>
      <c r="H8" s="5">
        <v>23</v>
      </c>
      <c r="J8" s="5">
        <v>26</v>
      </c>
      <c r="L8" s="17">
        <f>2*D8+2*J8</f>
        <v>110</v>
      </c>
      <c r="M8" s="17">
        <f>2*G8+2*J8</f>
        <v>98</v>
      </c>
      <c r="U8" s="4" t="s">
        <v>158</v>
      </c>
      <c r="V8" s="4">
        <v>22</v>
      </c>
      <c r="W8" s="4">
        <v>16</v>
      </c>
    </row>
    <row r="9" spans="1:23" ht="12.8">
      <c r="A9" t="s">
        <v>211</v>
      </c>
      <c r="B9" s="3" t="s">
        <v>40</v>
      </c>
      <c r="C9" s="3">
        <v>1</v>
      </c>
      <c r="D9" s="4">
        <v>36</v>
      </c>
      <c r="F9" s="5">
        <v>36</v>
      </c>
      <c r="G9" s="4">
        <v>32</v>
      </c>
      <c r="H9" s="5">
        <v>32</v>
      </c>
      <c r="J9" s="5">
        <v>36</v>
      </c>
      <c r="L9" s="17">
        <f>2*D9+2*J9</f>
        <v>144</v>
      </c>
      <c r="M9" s="17">
        <f>2*G9+2*J9</f>
        <v>136</v>
      </c>
      <c r="U9" s="4" t="s">
        <v>160</v>
      </c>
      <c r="V9" s="4">
        <v>90</v>
      </c>
      <c r="W9" s="4">
        <v>60</v>
      </c>
    </row>
    <row r="10" spans="1:23" ht="12.8">
      <c r="A10" t="s">
        <v>212</v>
      </c>
      <c r="B10" s="3" t="s">
        <v>213</v>
      </c>
      <c r="C10" s="3">
        <v>1</v>
      </c>
      <c r="D10" s="4">
        <v>24</v>
      </c>
      <c r="E10" s="4">
        <v>21</v>
      </c>
      <c r="F10" s="5">
        <v>21</v>
      </c>
      <c r="G10" s="4">
        <v>18</v>
      </c>
      <c r="H10" s="5">
        <v>18</v>
      </c>
      <c r="J10" s="5">
        <v>21</v>
      </c>
      <c r="L10" s="17">
        <f>2*D10+2*J10</f>
        <v>90</v>
      </c>
      <c r="M10" s="17">
        <f>2*G10+2*J10</f>
        <v>78</v>
      </c>
      <c r="U10" s="4" t="s">
        <v>214</v>
      </c>
      <c r="V10" s="4">
        <v>72</v>
      </c>
      <c r="W10" s="4">
        <v>48</v>
      </c>
    </row>
    <row r="11" spans="1:23" ht="12.8">
      <c r="A11" t="s">
        <v>215</v>
      </c>
      <c r="B11" s="12" t="s">
        <v>216</v>
      </c>
      <c r="C11" s="3">
        <v>1</v>
      </c>
      <c r="D11" s="4">
        <v>36</v>
      </c>
      <c r="E11" s="4">
        <v>32</v>
      </c>
      <c r="F11" s="5">
        <v>32</v>
      </c>
      <c r="H11" s="5">
        <v>36</v>
      </c>
      <c r="J11" s="5">
        <v>32</v>
      </c>
      <c r="L11" s="17">
        <f>2*D11+2*J11</f>
        <v>136</v>
      </c>
      <c r="M11" s="17">
        <f>2*G11+2*J11</f>
        <v>64</v>
      </c>
      <c r="U11" s="4" t="s">
        <v>217</v>
      </c>
      <c r="V11" s="4">
        <v>108</v>
      </c>
      <c r="W11" s="4">
        <v>72</v>
      </c>
    </row>
    <row r="12" spans="1:13" ht="12.8">
      <c r="A12" t="s">
        <v>218</v>
      </c>
      <c r="B12" s="3" t="s">
        <v>53</v>
      </c>
      <c r="C12" s="3">
        <v>1</v>
      </c>
      <c r="D12" s="4">
        <v>14</v>
      </c>
      <c r="E12" s="4">
        <v>11</v>
      </c>
      <c r="F12" s="5">
        <v>11</v>
      </c>
      <c r="G12" s="4">
        <v>8</v>
      </c>
      <c r="H12" s="5">
        <v>8</v>
      </c>
      <c r="I12" s="4">
        <v>5</v>
      </c>
      <c r="J12" s="5">
        <v>5</v>
      </c>
      <c r="L12" s="17">
        <f>2*D12+2*J12</f>
        <v>38</v>
      </c>
      <c r="M12" s="17">
        <f>2*G12+2*J12</f>
        <v>26</v>
      </c>
    </row>
    <row r="13" spans="1:13" ht="12.8">
      <c r="A13" t="s">
        <v>163</v>
      </c>
      <c r="B13" s="3" t="s">
        <v>53</v>
      </c>
      <c r="C13" s="3">
        <v>1</v>
      </c>
      <c r="D13" s="4">
        <v>12</v>
      </c>
      <c r="E13" s="4">
        <v>10</v>
      </c>
      <c r="F13" s="5">
        <v>10</v>
      </c>
      <c r="G13" s="4">
        <v>0</v>
      </c>
      <c r="H13" s="5">
        <v>0</v>
      </c>
      <c r="I13" s="4">
        <v>4</v>
      </c>
      <c r="J13" s="5">
        <v>4</v>
      </c>
      <c r="L13" s="17">
        <f>2*D13+2*J13</f>
        <v>32</v>
      </c>
      <c r="M13" s="17">
        <f>2*G13+2*J13</f>
        <v>8</v>
      </c>
    </row>
    <row r="14" spans="1:22" ht="12.8">
      <c r="A14" t="s">
        <v>219</v>
      </c>
      <c r="B14" s="3" t="s">
        <v>53</v>
      </c>
      <c r="C14" s="3">
        <v>1</v>
      </c>
      <c r="D14" s="4">
        <v>14</v>
      </c>
      <c r="E14" s="4">
        <v>11</v>
      </c>
      <c r="F14" s="5">
        <v>11</v>
      </c>
      <c r="G14" s="4">
        <v>8</v>
      </c>
      <c r="H14" s="5">
        <v>8</v>
      </c>
      <c r="I14" s="4">
        <v>5</v>
      </c>
      <c r="J14" s="5">
        <v>5</v>
      </c>
      <c r="L14" s="17">
        <f>2*D14+2*J14</f>
        <v>38</v>
      </c>
      <c r="M14" s="17">
        <f>2*G14+2*J14</f>
        <v>26</v>
      </c>
      <c r="U14" s="4" t="s">
        <v>55</v>
      </c>
      <c r="V14" s="4">
        <v>3</v>
      </c>
    </row>
    <row r="15" spans="1:22" ht="12.8">
      <c r="A15" t="s">
        <v>220</v>
      </c>
      <c r="B15" s="3" t="s">
        <v>38</v>
      </c>
      <c r="C15" s="3">
        <v>1</v>
      </c>
      <c r="D15" s="4">
        <v>29</v>
      </c>
      <c r="E15" s="4">
        <v>26</v>
      </c>
      <c r="F15" s="5">
        <v>26</v>
      </c>
      <c r="G15" s="4">
        <v>23</v>
      </c>
      <c r="H15" s="5">
        <v>23</v>
      </c>
      <c r="J15" s="5">
        <v>26</v>
      </c>
      <c r="L15" s="17">
        <f>2*D15+2*J15</f>
        <v>110</v>
      </c>
      <c r="M15" s="17">
        <f>2*G15+2*J15</f>
        <v>98</v>
      </c>
      <c r="U15" s="4" t="s">
        <v>57</v>
      </c>
      <c r="V15" s="4">
        <v>6</v>
      </c>
    </row>
    <row r="16" spans="1:13" ht="12.8">
      <c r="A16" t="s">
        <v>221</v>
      </c>
      <c r="B16" s="3" t="s">
        <v>80</v>
      </c>
      <c r="C16" s="3">
        <v>1</v>
      </c>
      <c r="D16" s="4">
        <v>38</v>
      </c>
      <c r="F16" s="5">
        <v>38</v>
      </c>
      <c r="H16" s="5">
        <v>38</v>
      </c>
      <c r="J16" s="5">
        <v>38</v>
      </c>
      <c r="L16" s="17">
        <f>2*D16+2*J16</f>
        <v>152</v>
      </c>
      <c r="M16" s="17">
        <f>2*G16+2*J16</f>
        <v>76</v>
      </c>
    </row>
    <row r="17" spans="1:13" ht="12.8">
      <c r="A17" t="s">
        <v>222</v>
      </c>
      <c r="B17" s="3" t="s">
        <v>40</v>
      </c>
      <c r="C17" s="3">
        <v>1</v>
      </c>
      <c r="D17" s="4">
        <v>17</v>
      </c>
      <c r="E17" s="4">
        <v>14</v>
      </c>
      <c r="F17" s="5">
        <v>14</v>
      </c>
      <c r="G17" s="4">
        <v>11</v>
      </c>
      <c r="H17" s="5">
        <v>11</v>
      </c>
      <c r="I17" s="4">
        <v>8</v>
      </c>
      <c r="J17" s="5">
        <v>8</v>
      </c>
      <c r="L17" s="17">
        <f>2*D17+2*J17</f>
        <v>50</v>
      </c>
      <c r="M17" s="17">
        <f>2*G17+2*J17</f>
        <v>38</v>
      </c>
    </row>
    <row r="18" spans="1:13" ht="12.8">
      <c r="A18" t="s">
        <v>223</v>
      </c>
      <c r="B18" s="3" t="s">
        <v>40</v>
      </c>
      <c r="C18" s="3">
        <v>1</v>
      </c>
      <c r="D18" s="4">
        <v>11</v>
      </c>
      <c r="E18" s="4">
        <v>9.5</v>
      </c>
      <c r="F18" s="5">
        <v>9.5</v>
      </c>
      <c r="G18" s="4">
        <v>8</v>
      </c>
      <c r="H18" s="5">
        <v>8</v>
      </c>
      <c r="I18" s="4">
        <v>5</v>
      </c>
      <c r="J18" s="5">
        <v>5</v>
      </c>
      <c r="K18" s="4">
        <v>20</v>
      </c>
      <c r="L18" s="5">
        <v>20</v>
      </c>
      <c r="M18" s="5">
        <v>20</v>
      </c>
    </row>
    <row r="19" spans="1:13" ht="12.8">
      <c r="A19" t="s">
        <v>224</v>
      </c>
      <c r="B19" s="3" t="s">
        <v>38</v>
      </c>
      <c r="C19" s="3">
        <v>1</v>
      </c>
      <c r="D19" s="4">
        <v>29</v>
      </c>
      <c r="E19" s="4">
        <v>26</v>
      </c>
      <c r="F19" s="5">
        <v>26</v>
      </c>
      <c r="G19" s="4">
        <v>23</v>
      </c>
      <c r="H19" s="5">
        <v>23</v>
      </c>
      <c r="J19" s="5">
        <v>26</v>
      </c>
      <c r="L19" s="17">
        <f>2*D19+2*J19</f>
        <v>110</v>
      </c>
      <c r="M19" s="17">
        <f>2*G19+2*J19</f>
        <v>98</v>
      </c>
    </row>
    <row r="20" spans="1:13" ht="12.8">
      <c r="A20" t="s">
        <v>225</v>
      </c>
      <c r="B20" s="3" t="s">
        <v>226</v>
      </c>
      <c r="C20" s="3">
        <v>1</v>
      </c>
      <c r="D20" s="4">
        <v>22</v>
      </c>
      <c r="E20" s="4">
        <v>19</v>
      </c>
      <c r="F20" s="5">
        <v>19</v>
      </c>
      <c r="G20" s="4">
        <v>16</v>
      </c>
      <c r="H20" s="5">
        <v>16</v>
      </c>
      <c r="I20" s="4">
        <v>10</v>
      </c>
      <c r="J20" s="5">
        <v>10</v>
      </c>
      <c r="K20" s="4">
        <v>44</v>
      </c>
      <c r="L20" s="5">
        <v>44</v>
      </c>
      <c r="M20" s="5">
        <v>44</v>
      </c>
    </row>
    <row r="21" spans="1:13" ht="12.8">
      <c r="A21" t="s">
        <v>227</v>
      </c>
      <c r="B21" s="3" t="s">
        <v>38</v>
      </c>
      <c r="C21" s="3">
        <v>1</v>
      </c>
      <c r="D21" s="4">
        <v>29</v>
      </c>
      <c r="E21" s="4">
        <v>26</v>
      </c>
      <c r="F21" s="5">
        <v>26</v>
      </c>
      <c r="G21" s="4">
        <v>23</v>
      </c>
      <c r="H21" s="5">
        <v>23</v>
      </c>
      <c r="J21" s="5">
        <v>26</v>
      </c>
      <c r="L21" s="17">
        <f>2*D21+2*J21</f>
        <v>110</v>
      </c>
      <c r="M21" s="17">
        <f>2*G21+2*J21</f>
        <v>98</v>
      </c>
    </row>
    <row r="22" spans="1:13" ht="12.8">
      <c r="A22" t="s">
        <v>228</v>
      </c>
      <c r="B22" s="3" t="s">
        <v>40</v>
      </c>
      <c r="C22" s="3">
        <v>1</v>
      </c>
      <c r="D22" s="4">
        <v>32</v>
      </c>
      <c r="E22" s="4">
        <v>29</v>
      </c>
      <c r="F22" s="5">
        <v>29</v>
      </c>
      <c r="H22" s="5">
        <v>32</v>
      </c>
      <c r="J22" s="5">
        <v>29</v>
      </c>
      <c r="L22" s="17">
        <f>2*D22+2*J22</f>
        <v>122</v>
      </c>
      <c r="M22" s="17">
        <f>2*G22+2*J22</f>
        <v>58</v>
      </c>
    </row>
    <row r="23" spans="1:13" ht="12.8">
      <c r="A23" t="s">
        <v>229</v>
      </c>
      <c r="B23" s="3" t="s">
        <v>226</v>
      </c>
      <c r="C23" s="3">
        <v>1</v>
      </c>
      <c r="D23" s="4">
        <v>24</v>
      </c>
      <c r="E23" s="4">
        <v>21</v>
      </c>
      <c r="F23" s="5">
        <v>21</v>
      </c>
      <c r="G23" s="4">
        <v>18</v>
      </c>
      <c r="H23" s="5">
        <v>18</v>
      </c>
      <c r="I23" s="4">
        <v>12</v>
      </c>
      <c r="J23" s="5">
        <v>12</v>
      </c>
      <c r="K23" s="4">
        <v>48</v>
      </c>
      <c r="L23" s="5">
        <v>48</v>
      </c>
      <c r="M23" s="5">
        <v>48</v>
      </c>
    </row>
    <row r="24" spans="1:13" ht="12.8">
      <c r="A24" t="s">
        <v>230</v>
      </c>
      <c r="B24" s="12" t="s">
        <v>231</v>
      </c>
      <c r="C24" s="3">
        <v>1</v>
      </c>
      <c r="D24" s="4">
        <v>24</v>
      </c>
      <c r="E24" s="4">
        <v>11</v>
      </c>
      <c r="F24" s="5">
        <v>11</v>
      </c>
      <c r="G24" s="4">
        <v>8</v>
      </c>
      <c r="H24" s="5">
        <v>8</v>
      </c>
      <c r="I24" s="4">
        <v>5</v>
      </c>
      <c r="J24" s="5">
        <v>5</v>
      </c>
      <c r="L24" s="17">
        <f>2*D24+2*J24</f>
        <v>58</v>
      </c>
      <c r="M24" s="17">
        <f>2*G24+2*J24</f>
        <v>26</v>
      </c>
    </row>
    <row r="25" spans="1:13" ht="12.8">
      <c r="A25" t="s">
        <v>232</v>
      </c>
      <c r="B25" s="3" t="s">
        <v>38</v>
      </c>
      <c r="C25" s="3">
        <v>1</v>
      </c>
      <c r="D25" s="4">
        <v>20</v>
      </c>
      <c r="E25" s="4">
        <v>17</v>
      </c>
      <c r="F25" s="5">
        <v>17</v>
      </c>
      <c r="G25" s="4">
        <v>14</v>
      </c>
      <c r="H25" s="5">
        <v>14</v>
      </c>
      <c r="I25" s="4">
        <v>8</v>
      </c>
      <c r="J25" s="5">
        <v>8</v>
      </c>
      <c r="L25" s="17">
        <f>2*D25+2*J25</f>
        <v>56</v>
      </c>
      <c r="M25" s="17">
        <f>2*G25+2*J25</f>
        <v>44</v>
      </c>
    </row>
    <row r="26" spans="1:13" ht="12.8">
      <c r="A26" t="s">
        <v>164</v>
      </c>
      <c r="B26" s="3" t="s">
        <v>68</v>
      </c>
      <c r="C26" s="3">
        <v>1</v>
      </c>
      <c r="D26" s="4">
        <v>20</v>
      </c>
      <c r="E26" s="4">
        <v>17</v>
      </c>
      <c r="F26" s="5">
        <v>17</v>
      </c>
      <c r="G26" s="4">
        <v>14</v>
      </c>
      <c r="H26" s="5">
        <v>14</v>
      </c>
      <c r="J26" s="5">
        <v>17</v>
      </c>
      <c r="L26" s="17">
        <f>2*D26+2*J26</f>
        <v>74</v>
      </c>
      <c r="M26" s="17">
        <f>2*G26+2*J26</f>
        <v>62</v>
      </c>
    </row>
    <row r="27" spans="1:13" ht="12.8">
      <c r="A27" t="s">
        <v>233</v>
      </c>
      <c r="B27" s="12" t="s">
        <v>231</v>
      </c>
      <c r="C27" s="3">
        <v>1</v>
      </c>
      <c r="D27" s="4">
        <v>17</v>
      </c>
      <c r="E27" s="4">
        <v>14</v>
      </c>
      <c r="F27" s="5">
        <v>14</v>
      </c>
      <c r="G27" s="4">
        <v>11</v>
      </c>
      <c r="H27" s="5">
        <v>11</v>
      </c>
      <c r="I27" s="4">
        <v>5</v>
      </c>
      <c r="J27" s="5">
        <v>5</v>
      </c>
      <c r="L27" s="17">
        <f>2*D27+2*J27</f>
        <v>44</v>
      </c>
      <c r="M27" s="17">
        <f>2*G27+2*J27</f>
        <v>32</v>
      </c>
    </row>
    <row r="28" spans="1:13" ht="12.8">
      <c r="A28" t="s">
        <v>234</v>
      </c>
      <c r="B28" s="3" t="s">
        <v>235</v>
      </c>
      <c r="C28" s="3">
        <v>1</v>
      </c>
      <c r="D28" s="4">
        <v>17</v>
      </c>
      <c r="E28" s="4">
        <v>14</v>
      </c>
      <c r="F28" s="5">
        <v>14</v>
      </c>
      <c r="G28" s="4">
        <v>11</v>
      </c>
      <c r="H28" s="5">
        <v>11</v>
      </c>
      <c r="I28" s="4">
        <v>8</v>
      </c>
      <c r="J28" s="5">
        <v>8</v>
      </c>
      <c r="K28" s="4">
        <v>34</v>
      </c>
      <c r="L28" s="5">
        <v>34</v>
      </c>
      <c r="M28" s="5">
        <v>34</v>
      </c>
    </row>
    <row r="29" spans="1:18" ht="12.8">
      <c r="A29" t="s">
        <v>236</v>
      </c>
      <c r="B29" s="3" t="s">
        <v>68</v>
      </c>
      <c r="C29" s="3">
        <v>1</v>
      </c>
      <c r="D29" s="4">
        <v>22</v>
      </c>
      <c r="E29" s="4">
        <v>19</v>
      </c>
      <c r="F29" s="5">
        <v>19</v>
      </c>
      <c r="G29" s="4">
        <v>16</v>
      </c>
      <c r="H29" s="5">
        <v>16</v>
      </c>
      <c r="I29" s="4">
        <v>10</v>
      </c>
      <c r="J29" s="5">
        <v>10</v>
      </c>
      <c r="L29" s="17">
        <f>2*D29+2*J29</f>
        <v>64</v>
      </c>
      <c r="M29" s="17">
        <f>2*G29+2*J29</f>
        <v>52</v>
      </c>
      <c r="N29" s="3" t="s">
        <v>237</v>
      </c>
      <c r="O29" s="4">
        <v>42</v>
      </c>
      <c r="P29" s="4">
        <v>36</v>
      </c>
      <c r="Q29" s="4">
        <v>30</v>
      </c>
      <c r="R29" s="4">
        <v>20</v>
      </c>
    </row>
    <row r="30" spans="1:14" ht="12.8">
      <c r="A30" t="s">
        <v>238</v>
      </c>
      <c r="B30" s="3" t="s">
        <v>68</v>
      </c>
      <c r="C30" s="3">
        <v>1</v>
      </c>
      <c r="D30" s="4">
        <v>22</v>
      </c>
      <c r="E30" s="4">
        <v>19</v>
      </c>
      <c r="F30" s="5">
        <v>19</v>
      </c>
      <c r="G30" s="4">
        <v>16</v>
      </c>
      <c r="H30" s="5">
        <v>16</v>
      </c>
      <c r="I30" s="4">
        <v>10</v>
      </c>
      <c r="J30" s="5">
        <v>10</v>
      </c>
      <c r="L30" s="17">
        <f>2*D30+2*J30</f>
        <v>64</v>
      </c>
      <c r="M30" s="17">
        <f>2*G30+2*J30</f>
        <v>52</v>
      </c>
      <c r="N30" s="3" t="s">
        <v>237</v>
      </c>
    </row>
    <row r="31" spans="1:13" ht="12.8">
      <c r="A31" t="s">
        <v>239</v>
      </c>
      <c r="B31" s="3" t="s">
        <v>38</v>
      </c>
      <c r="C31" s="3">
        <v>1</v>
      </c>
      <c r="D31" s="4">
        <v>29</v>
      </c>
      <c r="E31" s="4">
        <v>26</v>
      </c>
      <c r="F31" s="5">
        <v>26</v>
      </c>
      <c r="G31" s="4">
        <v>23</v>
      </c>
      <c r="H31" s="5">
        <v>23</v>
      </c>
      <c r="J31" s="5">
        <v>26</v>
      </c>
      <c r="L31" s="17">
        <f>2*D31+2*J31</f>
        <v>110</v>
      </c>
      <c r="M31" s="17">
        <f>2*G31+2*J31</f>
        <v>98</v>
      </c>
    </row>
    <row r="32" spans="1:13" ht="12.8">
      <c r="A32" t="s">
        <v>240</v>
      </c>
      <c r="B32" s="3" t="s">
        <v>38</v>
      </c>
      <c r="C32" s="3">
        <v>1</v>
      </c>
      <c r="D32" s="4">
        <v>22</v>
      </c>
      <c r="E32" s="4">
        <v>19</v>
      </c>
      <c r="F32" s="5">
        <v>19</v>
      </c>
      <c r="G32" s="4">
        <v>16</v>
      </c>
      <c r="H32" s="5">
        <v>16</v>
      </c>
      <c r="J32" s="5">
        <v>19</v>
      </c>
      <c r="L32" s="17">
        <f>2*D32+2*J32</f>
        <v>82</v>
      </c>
      <c r="M32" s="17">
        <f>2*G32+2*J32</f>
        <v>70</v>
      </c>
    </row>
    <row r="33" spans="1:13" ht="12.8">
      <c r="A33" t="s">
        <v>241</v>
      </c>
      <c r="B33" s="3" t="s">
        <v>36</v>
      </c>
      <c r="C33" s="3">
        <v>1</v>
      </c>
      <c r="D33" s="4">
        <v>11</v>
      </c>
      <c r="E33" s="4">
        <v>9.5</v>
      </c>
      <c r="F33" s="5">
        <v>9.5</v>
      </c>
      <c r="G33" s="4">
        <v>8</v>
      </c>
      <c r="H33" s="5">
        <v>8</v>
      </c>
      <c r="I33" s="4">
        <v>5</v>
      </c>
      <c r="J33" s="5">
        <v>5</v>
      </c>
      <c r="K33" s="4">
        <v>20</v>
      </c>
      <c r="L33" s="5">
        <v>20</v>
      </c>
      <c r="M33" s="5">
        <v>20</v>
      </c>
    </row>
    <row r="34" spans="1:13" ht="12.8">
      <c r="A34" t="s">
        <v>242</v>
      </c>
      <c r="B34" s="3" t="s">
        <v>80</v>
      </c>
      <c r="C34" s="3">
        <v>1</v>
      </c>
      <c r="D34" s="4">
        <v>14</v>
      </c>
      <c r="E34" s="4">
        <v>11</v>
      </c>
      <c r="F34" s="5">
        <v>11</v>
      </c>
      <c r="G34" s="4">
        <v>8</v>
      </c>
      <c r="H34" s="5">
        <v>8</v>
      </c>
      <c r="I34" s="4">
        <v>5</v>
      </c>
      <c r="J34" s="5">
        <v>5</v>
      </c>
      <c r="L34" s="17">
        <f>2*D34+2*J34</f>
        <v>38</v>
      </c>
      <c r="M34" s="17">
        <f>2*G34+2*J34</f>
        <v>26</v>
      </c>
    </row>
    <row r="35" spans="1:13" ht="12.8">
      <c r="A35" t="s">
        <v>243</v>
      </c>
      <c r="B35" s="3" t="s">
        <v>40</v>
      </c>
      <c r="C35" s="3">
        <v>1</v>
      </c>
      <c r="D35" s="4">
        <v>17</v>
      </c>
      <c r="E35" s="4">
        <v>14</v>
      </c>
      <c r="F35" s="5">
        <v>14</v>
      </c>
      <c r="G35" s="4">
        <v>11</v>
      </c>
      <c r="H35" s="5">
        <v>11</v>
      </c>
      <c r="I35" s="4">
        <v>5</v>
      </c>
      <c r="J35" s="5">
        <v>5</v>
      </c>
      <c r="K35" s="4">
        <v>34</v>
      </c>
      <c r="L35" s="5">
        <v>34</v>
      </c>
      <c r="M35" s="18">
        <f>2*G35+2*J35</f>
        <v>32</v>
      </c>
    </row>
    <row r="36" spans="12:13" ht="12.8">
      <c r="L36" s="17"/>
      <c r="M36" s="17"/>
    </row>
    <row r="37" spans="12:13" ht="12.8">
      <c r="L37" s="17"/>
      <c r="M37" s="17"/>
    </row>
    <row r="38" spans="12:13" ht="12.8">
      <c r="L38" s="17"/>
      <c r="M38" s="17"/>
    </row>
    <row r="39" spans="12:13" ht="12.8">
      <c r="L39" s="17"/>
      <c r="M39" s="17"/>
    </row>
    <row r="40" spans="12:13" ht="12.8">
      <c r="L40" s="17"/>
      <c r="M40" s="17"/>
    </row>
    <row r="41" spans="12:13" ht="12.8">
      <c r="L41" s="17"/>
      <c r="M41" s="17"/>
    </row>
    <row r="47" spans="1:17" ht="12.8">
      <c r="A47" t="s">
        <v>97</v>
      </c>
      <c r="C47" s="3">
        <f>SUM(C2:C45)</f>
        <v>36</v>
      </c>
      <c r="D47" s="4">
        <f>AVERAGE(D2:D41)</f>
        <v>21.7941176470588</v>
      </c>
      <c r="E47" s="5">
        <f>AVERAGE(E2:E41)</f>
        <v>17.671875</v>
      </c>
      <c r="F47" s="4">
        <f>AVERAGE(F2:F41)</f>
        <v>18.8088235294118</v>
      </c>
      <c r="G47" s="5">
        <f>AVERAGE(G2:G41)</f>
        <v>14.3225806451613</v>
      </c>
      <c r="H47" s="4">
        <f>AVERAGE(H2:H41)</f>
        <v>16.1764705882353</v>
      </c>
      <c r="I47" s="5">
        <f>AVERAGE(I2:I41)</f>
        <v>6.94444444444444</v>
      </c>
      <c r="J47" s="4">
        <f>AVERAGE(J2:J41)</f>
        <v>15.0588235294118</v>
      </c>
      <c r="K47" s="5">
        <f>AVERAGE(K2:K41)</f>
        <v>33</v>
      </c>
      <c r="L47" s="4">
        <f>AVERAGE(L2:L41)</f>
        <v>70</v>
      </c>
      <c r="M47" s="4">
        <f>AVERAGE(M2:M41)</f>
        <v>54.7647058823529</v>
      </c>
      <c r="P47" s="4" t="s">
        <v>98</v>
      </c>
      <c r="Q47" s="4">
        <v>20</v>
      </c>
    </row>
    <row r="48" spans="1:13" ht="12.8">
      <c r="A48" s="2" t="s">
        <v>99</v>
      </c>
      <c r="D48" s="4">
        <f>MEDIAN(D2:D41)</f>
        <v>21</v>
      </c>
      <c r="E48" s="15">
        <f>MEDIAN(E2:E41)</f>
        <v>17</v>
      </c>
      <c r="F48" s="4">
        <f>MEDIAN(F2:F41)</f>
        <v>17</v>
      </c>
      <c r="G48" s="15">
        <f>MEDIAN(G2:G41)</f>
        <v>14</v>
      </c>
      <c r="H48" s="4">
        <f>MEDIAN(H2:H41)</f>
        <v>14</v>
      </c>
      <c r="I48" s="15">
        <f>MEDIAN(I2:I41)</f>
        <v>5</v>
      </c>
      <c r="J48" s="4">
        <f>MEDIAN(J2:J41)</f>
        <v>11</v>
      </c>
      <c r="K48" s="15">
        <f>MEDIAN(K2:K41)</f>
        <v>34</v>
      </c>
      <c r="L48" s="4">
        <f>MEDIAN(L2:L41)</f>
        <v>63</v>
      </c>
      <c r="M48" s="4">
        <f>MEDIAN(M2:M41)</f>
        <v>51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4">
      <selection activeCell="O8" sqref="O8"/>
    </sheetView>
  </sheetViews>
  <sheetFormatPr defaultColWidth="9.140625" defaultRowHeight="12.75"/>
  <cols>
    <col min="1" max="1" width="24.00390625" style="0" customWidth="1"/>
    <col min="2" max="2" width="21.57421875" style="3" customWidth="1"/>
    <col min="3" max="3" width="11.57421875" style="3" customWidth="1"/>
    <col min="4" max="5" width="11.57421875" style="4" customWidth="1"/>
    <col min="6" max="6" width="7.421875" style="5" customWidth="1"/>
    <col min="7" max="7" width="11.57421875" style="4" customWidth="1"/>
    <col min="8" max="8" width="7.421875" style="5" customWidth="1"/>
    <col min="9" max="9" width="11.57421875" style="4" customWidth="1"/>
    <col min="10" max="10" width="13.57421875" style="5" customWidth="1"/>
    <col min="11" max="11" width="13.57421875" style="4" customWidth="1"/>
    <col min="12" max="12" width="7.57421875" style="4" customWidth="1"/>
    <col min="13" max="13" width="8.140625" style="4" customWidth="1"/>
    <col min="14" max="14" width="11.57421875" style="3" customWidth="1"/>
    <col min="15" max="18" width="11.57421875" style="4" customWidth="1"/>
    <col min="19" max="20" width="11.57421875" style="0" customWidth="1"/>
    <col min="21" max="24" width="11.57421875" style="4" customWidth="1"/>
    <col min="25" max="1025" width="11.57421875" style="0" customWidth="1"/>
  </cols>
  <sheetData>
    <row r="1" spans="1:24" s="19" customFormat="1" ht="33.15">
      <c r="A1" s="19" t="s">
        <v>14</v>
      </c>
      <c r="B1" s="19" t="s">
        <v>15</v>
      </c>
      <c r="C1" s="19" t="s">
        <v>16</v>
      </c>
      <c r="D1" s="20" t="s">
        <v>17</v>
      </c>
      <c r="E1" s="20" t="s">
        <v>18</v>
      </c>
      <c r="F1" s="10" t="s">
        <v>19</v>
      </c>
      <c r="G1" s="20" t="s">
        <v>20</v>
      </c>
      <c r="H1" s="10" t="s">
        <v>21</v>
      </c>
      <c r="I1" s="20" t="s">
        <v>22</v>
      </c>
      <c r="J1" s="10" t="s">
        <v>23</v>
      </c>
      <c r="K1" s="20" t="s">
        <v>24</v>
      </c>
      <c r="L1" s="11" t="s">
        <v>25</v>
      </c>
      <c r="M1" s="11" t="s">
        <v>26</v>
      </c>
      <c r="N1" s="19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U1" s="20" t="s">
        <v>141</v>
      </c>
      <c r="V1" s="20"/>
      <c r="W1" s="20"/>
      <c r="X1" s="20"/>
    </row>
    <row r="2" spans="1:21" ht="12.8">
      <c r="A2" t="s">
        <v>32</v>
      </c>
      <c r="B2" s="3" t="s">
        <v>33</v>
      </c>
      <c r="C2" s="3">
        <v>3</v>
      </c>
      <c r="D2" s="4">
        <v>22</v>
      </c>
      <c r="E2" s="4">
        <v>19</v>
      </c>
      <c r="F2" s="5">
        <v>19</v>
      </c>
      <c r="G2" s="4">
        <v>16</v>
      </c>
      <c r="H2" s="5">
        <v>16</v>
      </c>
      <c r="I2" s="4">
        <v>10</v>
      </c>
      <c r="J2" s="5">
        <v>10</v>
      </c>
      <c r="K2" s="21">
        <v>50</v>
      </c>
      <c r="L2" s="17">
        <v>50</v>
      </c>
      <c r="M2" s="17">
        <v>50</v>
      </c>
      <c r="U2" s="4">
        <v>6</v>
      </c>
    </row>
    <row r="3" spans="1:21" ht="12.8">
      <c r="A3" t="s">
        <v>244</v>
      </c>
      <c r="B3" s="3" t="s">
        <v>245</v>
      </c>
      <c r="C3" s="3">
        <v>1</v>
      </c>
      <c r="D3" s="4">
        <v>11</v>
      </c>
      <c r="E3" s="4">
        <v>9.5</v>
      </c>
      <c r="F3" s="5">
        <v>9.5</v>
      </c>
      <c r="G3" s="4">
        <v>8</v>
      </c>
      <c r="H3" s="5">
        <v>8</v>
      </c>
      <c r="I3" s="4">
        <v>5</v>
      </c>
      <c r="J3" s="5">
        <v>5</v>
      </c>
      <c r="K3" s="4">
        <v>20</v>
      </c>
      <c r="L3" s="17">
        <v>20</v>
      </c>
      <c r="M3" s="17">
        <v>20</v>
      </c>
      <c r="U3" s="8" t="s">
        <v>145</v>
      </c>
    </row>
    <row r="4" spans="1:21" ht="12.8">
      <c r="A4" t="s">
        <v>246</v>
      </c>
      <c r="B4" s="3" t="s">
        <v>213</v>
      </c>
      <c r="C4" s="3">
        <v>1</v>
      </c>
      <c r="D4" s="4">
        <v>24</v>
      </c>
      <c r="E4" s="4">
        <v>21</v>
      </c>
      <c r="F4" s="5">
        <v>21</v>
      </c>
      <c r="G4" s="4">
        <v>18</v>
      </c>
      <c r="H4" s="5">
        <v>18</v>
      </c>
      <c r="J4" s="5">
        <v>21</v>
      </c>
      <c r="L4" s="17">
        <f>D4*2+J4*2</f>
        <v>90</v>
      </c>
      <c r="M4" s="17">
        <f>H4*2+J4*2</f>
        <v>78</v>
      </c>
      <c r="U4" s="4">
        <v>3.8</v>
      </c>
    </row>
    <row r="5" spans="1:24" ht="12.8">
      <c r="A5" t="s">
        <v>247</v>
      </c>
      <c r="B5" s="3" t="s">
        <v>38</v>
      </c>
      <c r="C5" s="3">
        <v>1</v>
      </c>
      <c r="D5" s="4">
        <v>37</v>
      </c>
      <c r="F5" s="5">
        <v>37</v>
      </c>
      <c r="G5" s="4">
        <v>33</v>
      </c>
      <c r="H5" s="5">
        <v>33</v>
      </c>
      <c r="J5" s="5">
        <v>37</v>
      </c>
      <c r="L5" s="17">
        <f>D5*2+J5*2</f>
        <v>148</v>
      </c>
      <c r="M5" s="17">
        <f>H5*2+J5*2</f>
        <v>140</v>
      </c>
      <c r="V5" s="4" t="s">
        <v>150</v>
      </c>
      <c r="W5" s="4" t="s">
        <v>151</v>
      </c>
      <c r="X5" s="4" t="s">
        <v>22</v>
      </c>
    </row>
    <row r="6" spans="1:24" ht="12.8">
      <c r="A6" t="s">
        <v>248</v>
      </c>
      <c r="B6" s="3" t="s">
        <v>42</v>
      </c>
      <c r="C6" s="3">
        <v>1</v>
      </c>
      <c r="D6" s="4">
        <v>22</v>
      </c>
      <c r="E6" s="4">
        <v>18</v>
      </c>
      <c r="F6" s="5">
        <v>18</v>
      </c>
      <c r="G6" s="4">
        <v>18</v>
      </c>
      <c r="H6" s="5">
        <v>18</v>
      </c>
      <c r="J6" s="5">
        <v>18</v>
      </c>
      <c r="L6" s="17">
        <f>D6*2+J6*2</f>
        <v>80</v>
      </c>
      <c r="M6" s="17">
        <f>H6*2+J6*2</f>
        <v>72</v>
      </c>
      <c r="U6" s="3" t="s">
        <v>153</v>
      </c>
      <c r="V6" s="4">
        <v>7</v>
      </c>
      <c r="W6" s="4">
        <v>5</v>
      </c>
      <c r="X6" s="4">
        <v>4</v>
      </c>
    </row>
    <row r="7" spans="1:24" ht="12.8">
      <c r="A7" t="s">
        <v>249</v>
      </c>
      <c r="B7" s="3" t="s">
        <v>80</v>
      </c>
      <c r="C7" s="3">
        <v>1</v>
      </c>
      <c r="D7" s="4">
        <v>42</v>
      </c>
      <c r="F7" s="5">
        <v>42</v>
      </c>
      <c r="H7" s="5">
        <v>42</v>
      </c>
      <c r="J7" s="5">
        <v>42</v>
      </c>
      <c r="L7" s="17">
        <f>D7*2+J7*2</f>
        <v>168</v>
      </c>
      <c r="M7" s="17">
        <f>H7*2+J7*2</f>
        <v>168</v>
      </c>
      <c r="U7" s="4" t="s">
        <v>209</v>
      </c>
      <c r="V7" s="4">
        <v>18</v>
      </c>
      <c r="W7" s="4">
        <v>12</v>
      </c>
      <c r="X7" s="4">
        <v>9</v>
      </c>
    </row>
    <row r="8" spans="1:23" ht="12.8">
      <c r="A8" t="s">
        <v>250</v>
      </c>
      <c r="B8" s="3" t="s">
        <v>68</v>
      </c>
      <c r="C8" s="3">
        <v>1</v>
      </c>
      <c r="D8" s="4">
        <v>15</v>
      </c>
      <c r="F8" s="5">
        <v>15</v>
      </c>
      <c r="H8" s="5">
        <v>15</v>
      </c>
      <c r="J8" s="5">
        <v>15</v>
      </c>
      <c r="L8" s="17">
        <f>D8*2+J8*2</f>
        <v>60</v>
      </c>
      <c r="M8" s="17">
        <f>H8*2+J8*2</f>
        <v>60</v>
      </c>
      <c r="U8" s="4" t="s">
        <v>158</v>
      </c>
      <c r="V8" s="4">
        <v>22</v>
      </c>
      <c r="W8" s="4">
        <v>16</v>
      </c>
    </row>
    <row r="9" spans="1:23" ht="12.8">
      <c r="A9" t="s">
        <v>251</v>
      </c>
      <c r="B9" s="3" t="s">
        <v>226</v>
      </c>
      <c r="C9" s="3">
        <v>1</v>
      </c>
      <c r="D9" s="4">
        <v>14</v>
      </c>
      <c r="E9" s="4">
        <v>11</v>
      </c>
      <c r="F9" s="5">
        <v>11</v>
      </c>
      <c r="G9" s="4">
        <v>8</v>
      </c>
      <c r="H9" s="5">
        <v>8</v>
      </c>
      <c r="J9" s="5">
        <v>11</v>
      </c>
      <c r="L9" s="17">
        <f>D9*2+J9*2</f>
        <v>50</v>
      </c>
      <c r="M9" s="17">
        <f>H9*2+J9*2</f>
        <v>38</v>
      </c>
      <c r="U9" s="4" t="s">
        <v>160</v>
      </c>
      <c r="V9" s="4">
        <v>90</v>
      </c>
      <c r="W9" s="4">
        <v>60</v>
      </c>
    </row>
    <row r="10" spans="1:23" ht="12.8">
      <c r="A10" t="s">
        <v>252</v>
      </c>
      <c r="B10" s="3" t="s">
        <v>253</v>
      </c>
      <c r="C10" s="3">
        <v>1</v>
      </c>
      <c r="D10" s="4">
        <v>18</v>
      </c>
      <c r="E10" s="4">
        <v>15</v>
      </c>
      <c r="F10" s="5">
        <v>15</v>
      </c>
      <c r="G10" s="4">
        <v>12</v>
      </c>
      <c r="H10" s="5">
        <v>12</v>
      </c>
      <c r="J10" s="5">
        <v>15</v>
      </c>
      <c r="L10" s="17">
        <f>D10*2+J10*2</f>
        <v>66</v>
      </c>
      <c r="M10" s="17">
        <f>H10*2+J10*2</f>
        <v>54</v>
      </c>
      <c r="U10" s="4" t="s">
        <v>254</v>
      </c>
      <c r="V10" s="4">
        <v>60</v>
      </c>
      <c r="W10" s="4">
        <v>42</v>
      </c>
    </row>
    <row r="11" spans="1:13" ht="12.8">
      <c r="A11" t="s">
        <v>220</v>
      </c>
      <c r="B11" s="12" t="s">
        <v>38</v>
      </c>
      <c r="C11" s="3">
        <v>1</v>
      </c>
      <c r="D11" s="4">
        <v>30</v>
      </c>
      <c r="E11" s="4">
        <v>27</v>
      </c>
      <c r="F11" s="5">
        <v>27</v>
      </c>
      <c r="G11" s="4">
        <v>24</v>
      </c>
      <c r="H11" s="5">
        <v>24</v>
      </c>
      <c r="J11" s="5">
        <v>27</v>
      </c>
      <c r="L11" s="17">
        <f>D11*2+J11*2</f>
        <v>114</v>
      </c>
      <c r="M11" s="17">
        <f>H11*2+J11*2</f>
        <v>102</v>
      </c>
    </row>
    <row r="12" spans="1:13" ht="12.8">
      <c r="A12" t="s">
        <v>255</v>
      </c>
      <c r="B12" s="3" t="s">
        <v>256</v>
      </c>
      <c r="C12" s="3">
        <v>1</v>
      </c>
      <c r="D12" s="4">
        <v>14</v>
      </c>
      <c r="E12" s="4">
        <v>11</v>
      </c>
      <c r="F12" s="5">
        <v>11</v>
      </c>
      <c r="G12" s="4">
        <v>8</v>
      </c>
      <c r="H12" s="5">
        <v>8</v>
      </c>
      <c r="J12" s="5">
        <v>11</v>
      </c>
      <c r="L12" s="17">
        <f>D12*2+J12*2</f>
        <v>50</v>
      </c>
      <c r="M12" s="17">
        <f>H12*2+J12*2</f>
        <v>38</v>
      </c>
    </row>
    <row r="13" spans="1:13" ht="12.8">
      <c r="A13" t="s">
        <v>257</v>
      </c>
      <c r="B13" s="3" t="s">
        <v>258</v>
      </c>
      <c r="C13" s="3">
        <v>1</v>
      </c>
      <c r="D13" s="4">
        <v>11</v>
      </c>
      <c r="E13" s="4">
        <v>9.5</v>
      </c>
      <c r="F13" s="5">
        <v>9.5</v>
      </c>
      <c r="G13" s="4">
        <v>8</v>
      </c>
      <c r="H13" s="5">
        <v>8</v>
      </c>
      <c r="I13" s="4">
        <v>5</v>
      </c>
      <c r="J13" s="5">
        <v>5</v>
      </c>
      <c r="K13" s="4">
        <v>20</v>
      </c>
      <c r="L13" s="17">
        <v>20</v>
      </c>
      <c r="M13" s="17">
        <v>20</v>
      </c>
    </row>
    <row r="14" spans="1:22" ht="12.8">
      <c r="A14" t="s">
        <v>259</v>
      </c>
      <c r="B14" s="3" t="s">
        <v>38</v>
      </c>
      <c r="C14" s="3">
        <v>1</v>
      </c>
      <c r="D14" s="4">
        <v>18</v>
      </c>
      <c r="E14" s="4">
        <v>15</v>
      </c>
      <c r="F14" s="5">
        <v>15</v>
      </c>
      <c r="G14" s="4">
        <v>12</v>
      </c>
      <c r="H14" s="5">
        <v>12</v>
      </c>
      <c r="J14" s="5">
        <v>15</v>
      </c>
      <c r="L14" s="17">
        <f>D14*2+J14*2</f>
        <v>66</v>
      </c>
      <c r="M14" s="17">
        <f>H14*2+J14*2</f>
        <v>54</v>
      </c>
      <c r="U14" s="4" t="s">
        <v>55</v>
      </c>
      <c r="V14" s="21"/>
    </row>
    <row r="15" spans="1:22" ht="12.8">
      <c r="A15" t="s">
        <v>260</v>
      </c>
      <c r="B15" s="3" t="s">
        <v>80</v>
      </c>
      <c r="C15" s="3">
        <v>1</v>
      </c>
      <c r="D15" s="4">
        <v>24</v>
      </c>
      <c r="E15" s="4">
        <v>21</v>
      </c>
      <c r="F15" s="5">
        <v>21</v>
      </c>
      <c r="G15" s="4">
        <v>18</v>
      </c>
      <c r="H15" s="5">
        <v>18</v>
      </c>
      <c r="J15" s="5">
        <v>21</v>
      </c>
      <c r="L15" s="17">
        <f>D15*2+J15*2</f>
        <v>90</v>
      </c>
      <c r="M15" s="17">
        <f>H15*2+J15*2</f>
        <v>78</v>
      </c>
      <c r="U15" s="4" t="s">
        <v>57</v>
      </c>
      <c r="V15" s="21"/>
    </row>
    <row r="16" spans="1:13" ht="12.8">
      <c r="A16" t="s">
        <v>261</v>
      </c>
      <c r="B16" s="3" t="s">
        <v>80</v>
      </c>
      <c r="C16" s="3">
        <v>1</v>
      </c>
      <c r="D16" s="4">
        <v>37</v>
      </c>
      <c r="E16" s="4">
        <v>33</v>
      </c>
      <c r="F16" s="5">
        <v>33</v>
      </c>
      <c r="G16" s="4">
        <v>33</v>
      </c>
      <c r="H16" s="5">
        <v>33</v>
      </c>
      <c r="J16" s="5">
        <v>33</v>
      </c>
      <c r="L16" s="17">
        <f>D16*2+J16*2</f>
        <v>140</v>
      </c>
      <c r="M16" s="17">
        <f>H16*2+J16*2</f>
        <v>132</v>
      </c>
    </row>
    <row r="17" spans="1:13" ht="12.8">
      <c r="A17" t="s">
        <v>164</v>
      </c>
      <c r="B17" s="3" t="s">
        <v>68</v>
      </c>
      <c r="C17" s="3">
        <v>1</v>
      </c>
      <c r="D17" s="4">
        <v>22</v>
      </c>
      <c r="E17" s="4">
        <v>19</v>
      </c>
      <c r="F17" s="5">
        <v>19</v>
      </c>
      <c r="G17" s="4">
        <v>16</v>
      </c>
      <c r="H17" s="5">
        <v>16</v>
      </c>
      <c r="J17" s="5">
        <v>19</v>
      </c>
      <c r="L17" s="17">
        <f>D17*2+J17*2</f>
        <v>82</v>
      </c>
      <c r="M17" s="17">
        <f>H17*2+J17*2</f>
        <v>70</v>
      </c>
    </row>
    <row r="18" spans="1:13" ht="12.8">
      <c r="A18" t="s">
        <v>262</v>
      </c>
      <c r="B18" s="3" t="s">
        <v>80</v>
      </c>
      <c r="C18" s="3">
        <v>1</v>
      </c>
      <c r="D18" s="4">
        <v>30</v>
      </c>
      <c r="E18" s="4">
        <v>27</v>
      </c>
      <c r="F18" s="5">
        <v>27</v>
      </c>
      <c r="G18" s="4">
        <v>24</v>
      </c>
      <c r="H18" s="5">
        <v>24</v>
      </c>
      <c r="J18" s="5">
        <v>27</v>
      </c>
      <c r="L18" s="17">
        <f>D18*2+J18*2</f>
        <v>114</v>
      </c>
      <c r="M18" s="17">
        <f>H18*2+J18*2</f>
        <v>102</v>
      </c>
    </row>
    <row r="19" spans="1:13" ht="12.8">
      <c r="A19" t="s">
        <v>263</v>
      </c>
      <c r="B19" s="3" t="s">
        <v>40</v>
      </c>
      <c r="C19" s="3">
        <v>1</v>
      </c>
      <c r="D19" s="4">
        <v>37</v>
      </c>
      <c r="F19" s="5">
        <v>37</v>
      </c>
      <c r="G19" s="4">
        <v>33</v>
      </c>
      <c r="H19" s="5">
        <v>33</v>
      </c>
      <c r="J19" s="5">
        <v>37</v>
      </c>
      <c r="L19" s="17">
        <f>D19*2+J19*2</f>
        <v>148</v>
      </c>
      <c r="M19" s="17">
        <f>H19*2+J19*2</f>
        <v>140</v>
      </c>
    </row>
    <row r="20" spans="1:13" ht="12.8">
      <c r="A20" t="s">
        <v>264</v>
      </c>
      <c r="B20" s="3" t="s">
        <v>40</v>
      </c>
      <c r="C20" s="3">
        <v>1</v>
      </c>
      <c r="D20" s="4">
        <v>22</v>
      </c>
      <c r="E20" s="4">
        <v>19</v>
      </c>
      <c r="F20" s="5">
        <v>19</v>
      </c>
      <c r="G20" s="4">
        <v>16</v>
      </c>
      <c r="H20" s="5">
        <v>16</v>
      </c>
      <c r="I20" s="4">
        <v>10</v>
      </c>
      <c r="J20" s="5">
        <v>10</v>
      </c>
      <c r="K20" s="4">
        <v>50</v>
      </c>
      <c r="L20" s="17">
        <v>50</v>
      </c>
      <c r="M20" s="17">
        <v>50</v>
      </c>
    </row>
    <row r="21" spans="1:13" ht="12.8">
      <c r="A21" t="s">
        <v>265</v>
      </c>
      <c r="B21" s="3" t="s">
        <v>38</v>
      </c>
      <c r="C21" s="3">
        <v>1</v>
      </c>
      <c r="D21" s="4">
        <v>30</v>
      </c>
      <c r="E21" s="4">
        <v>27</v>
      </c>
      <c r="F21" s="5">
        <v>27</v>
      </c>
      <c r="G21" s="4">
        <v>24</v>
      </c>
      <c r="H21" s="5">
        <v>24</v>
      </c>
      <c r="J21" s="5">
        <v>27</v>
      </c>
      <c r="L21" s="17">
        <f>D21*2+J21*2</f>
        <v>114</v>
      </c>
      <c r="M21" s="17">
        <f>H21*2+J21*2</f>
        <v>102</v>
      </c>
    </row>
    <row r="22" spans="1:13" ht="12.8">
      <c r="A22" t="s">
        <v>266</v>
      </c>
      <c r="B22" s="3" t="s">
        <v>38</v>
      </c>
      <c r="C22" s="3">
        <v>1</v>
      </c>
      <c r="D22" s="4">
        <v>18</v>
      </c>
      <c r="E22" s="4">
        <v>15</v>
      </c>
      <c r="F22" s="5">
        <v>15</v>
      </c>
      <c r="G22" s="4">
        <v>12</v>
      </c>
      <c r="H22" s="5">
        <v>12</v>
      </c>
      <c r="I22" s="4">
        <v>8</v>
      </c>
      <c r="J22" s="5">
        <v>8</v>
      </c>
      <c r="L22" s="17">
        <f>D22*2+J22*2</f>
        <v>52</v>
      </c>
      <c r="M22" s="17">
        <f>H22*2+J22*2</f>
        <v>40</v>
      </c>
    </row>
    <row r="23" spans="1:13" ht="12.8">
      <c r="A23" t="s">
        <v>267</v>
      </c>
      <c r="B23" s="3" t="s">
        <v>38</v>
      </c>
      <c r="C23" s="3">
        <v>1</v>
      </c>
      <c r="D23" s="4">
        <v>20</v>
      </c>
      <c r="E23" s="4">
        <v>17</v>
      </c>
      <c r="F23" s="5">
        <v>17</v>
      </c>
      <c r="G23" s="4">
        <v>14</v>
      </c>
      <c r="H23" s="5">
        <v>14</v>
      </c>
      <c r="J23" s="5">
        <v>17</v>
      </c>
      <c r="L23" s="17">
        <f>D23*2+J23*2</f>
        <v>74</v>
      </c>
      <c r="M23" s="17">
        <f>H23*2+J23*2</f>
        <v>62</v>
      </c>
    </row>
    <row r="24" spans="1:13" ht="12.8">
      <c r="A24" t="s">
        <v>268</v>
      </c>
      <c r="B24" s="12" t="s">
        <v>269</v>
      </c>
      <c r="C24" s="3">
        <v>1</v>
      </c>
      <c r="D24" s="4">
        <v>30</v>
      </c>
      <c r="E24" s="4">
        <v>27</v>
      </c>
      <c r="F24" s="5">
        <v>27</v>
      </c>
      <c r="G24" s="4">
        <v>24</v>
      </c>
      <c r="H24" s="5">
        <v>24</v>
      </c>
      <c r="J24" s="5">
        <v>27</v>
      </c>
      <c r="L24" s="17">
        <f>D24*2+J24*2</f>
        <v>114</v>
      </c>
      <c r="M24" s="17">
        <f>H24*2+J24*2</f>
        <v>102</v>
      </c>
    </row>
    <row r="25" spans="1:13" ht="12.8">
      <c r="A25" t="s">
        <v>270</v>
      </c>
      <c r="B25" s="3" t="s">
        <v>92</v>
      </c>
      <c r="C25" s="3">
        <v>1</v>
      </c>
      <c r="D25" s="4">
        <v>11</v>
      </c>
      <c r="E25" s="4">
        <v>9.5</v>
      </c>
      <c r="F25" s="5">
        <v>9.5</v>
      </c>
      <c r="G25" s="4">
        <v>8</v>
      </c>
      <c r="H25" s="5">
        <v>8</v>
      </c>
      <c r="I25" s="4">
        <v>5</v>
      </c>
      <c r="J25" s="5">
        <v>5</v>
      </c>
      <c r="L25" s="17">
        <f>D25*2+J25*2</f>
        <v>32</v>
      </c>
      <c r="M25" s="17">
        <f>H25*2+J25*2</f>
        <v>26</v>
      </c>
    </row>
    <row r="26" spans="1:13" ht="12.8">
      <c r="A26" t="s">
        <v>271</v>
      </c>
      <c r="B26" s="3" t="s">
        <v>272</v>
      </c>
      <c r="C26" s="3">
        <v>1</v>
      </c>
      <c r="D26" s="4">
        <v>14</v>
      </c>
      <c r="E26" s="4">
        <v>11</v>
      </c>
      <c r="F26" s="5">
        <v>11</v>
      </c>
      <c r="G26" s="4">
        <v>8</v>
      </c>
      <c r="H26" s="5">
        <v>8</v>
      </c>
      <c r="I26" s="4">
        <v>5</v>
      </c>
      <c r="J26" s="5">
        <v>5</v>
      </c>
      <c r="K26" s="4">
        <v>20</v>
      </c>
      <c r="L26" s="17">
        <v>20</v>
      </c>
      <c r="M26" s="17">
        <v>20</v>
      </c>
    </row>
    <row r="27" spans="1:13" ht="12.8">
      <c r="A27" t="s">
        <v>273</v>
      </c>
      <c r="B27" s="12" t="s">
        <v>80</v>
      </c>
      <c r="C27" s="3">
        <v>1</v>
      </c>
      <c r="D27" s="4">
        <v>30</v>
      </c>
      <c r="E27" s="4">
        <v>27</v>
      </c>
      <c r="F27" s="5">
        <v>27</v>
      </c>
      <c r="G27" s="4">
        <v>24</v>
      </c>
      <c r="H27" s="5">
        <v>24</v>
      </c>
      <c r="J27" s="5">
        <v>27</v>
      </c>
      <c r="L27" s="17">
        <f>D27*2+J27*2</f>
        <v>114</v>
      </c>
      <c r="M27" s="17">
        <f>H27*2+J27*2</f>
        <v>102</v>
      </c>
    </row>
    <row r="28" spans="1:13" ht="12.8">
      <c r="A28" t="s">
        <v>274</v>
      </c>
      <c r="B28" s="3" t="s">
        <v>38</v>
      </c>
      <c r="C28" s="3">
        <v>1</v>
      </c>
      <c r="D28" s="4">
        <v>18</v>
      </c>
      <c r="E28" s="4">
        <v>15</v>
      </c>
      <c r="F28" s="5">
        <v>15</v>
      </c>
      <c r="G28" s="4">
        <v>12</v>
      </c>
      <c r="H28" s="5">
        <v>12</v>
      </c>
      <c r="I28" s="4">
        <v>8</v>
      </c>
      <c r="J28" s="5">
        <v>8</v>
      </c>
      <c r="L28" s="17">
        <f>D28*2+J28*2</f>
        <v>52</v>
      </c>
      <c r="M28" s="17">
        <f>H28*2+J28*2</f>
        <v>40</v>
      </c>
    </row>
    <row r="29" spans="1:18" ht="12.8">
      <c r="A29" t="s">
        <v>275</v>
      </c>
      <c r="B29" s="3" t="s">
        <v>38</v>
      </c>
      <c r="C29" s="3">
        <v>1</v>
      </c>
      <c r="D29" s="4">
        <v>27</v>
      </c>
      <c r="E29" s="4">
        <v>24</v>
      </c>
      <c r="F29" s="5">
        <v>24</v>
      </c>
      <c r="G29" s="4">
        <v>21</v>
      </c>
      <c r="H29" s="5">
        <v>21</v>
      </c>
      <c r="J29" s="5">
        <v>24</v>
      </c>
      <c r="L29" s="17">
        <f>D29*2+J29*2</f>
        <v>102</v>
      </c>
      <c r="M29" s="17">
        <f>H29*2+J29*2</f>
        <v>90</v>
      </c>
      <c r="R29" s="4">
        <v>20</v>
      </c>
    </row>
    <row r="30" spans="1:13" ht="12.8">
      <c r="A30" t="s">
        <v>276</v>
      </c>
      <c r="B30" s="3" t="s">
        <v>36</v>
      </c>
      <c r="C30" s="3">
        <v>1</v>
      </c>
      <c r="D30" s="4">
        <v>24</v>
      </c>
      <c r="E30" s="4">
        <v>21</v>
      </c>
      <c r="F30" s="5">
        <v>21</v>
      </c>
      <c r="G30" s="4">
        <v>18</v>
      </c>
      <c r="H30" s="5">
        <v>18</v>
      </c>
      <c r="I30" s="4">
        <v>10</v>
      </c>
      <c r="J30" s="5">
        <v>10</v>
      </c>
      <c r="K30" s="4">
        <v>50</v>
      </c>
      <c r="L30" s="17">
        <v>50</v>
      </c>
      <c r="M30" s="17">
        <v>50</v>
      </c>
    </row>
    <row r="31" spans="1:17" ht="12.8">
      <c r="A31" t="s">
        <v>277</v>
      </c>
      <c r="B31" s="3" t="s">
        <v>38</v>
      </c>
      <c r="C31" s="3">
        <v>1</v>
      </c>
      <c r="D31" s="4">
        <v>18</v>
      </c>
      <c r="E31" s="4">
        <v>15</v>
      </c>
      <c r="F31" s="5">
        <v>15</v>
      </c>
      <c r="G31" s="4">
        <v>12</v>
      </c>
      <c r="H31" s="5">
        <v>12</v>
      </c>
      <c r="J31" s="5">
        <v>15</v>
      </c>
      <c r="L31" s="17">
        <f>D31*2+J31*2</f>
        <v>66</v>
      </c>
      <c r="M31" s="17">
        <f>H31*2+J31*2</f>
        <v>54</v>
      </c>
      <c r="N31" s="3" t="s">
        <v>278</v>
      </c>
      <c r="O31" s="4">
        <v>60</v>
      </c>
      <c r="P31" s="4">
        <v>48</v>
      </c>
      <c r="Q31" s="4">
        <v>38</v>
      </c>
    </row>
    <row r="32" spans="1:14" ht="12.8">
      <c r="A32" t="s">
        <v>279</v>
      </c>
      <c r="B32" s="3" t="s">
        <v>42</v>
      </c>
      <c r="C32" s="3">
        <v>1</v>
      </c>
      <c r="D32" s="4">
        <v>24</v>
      </c>
      <c r="E32" s="4">
        <v>21</v>
      </c>
      <c r="F32" s="5">
        <v>21</v>
      </c>
      <c r="G32" s="4">
        <v>18</v>
      </c>
      <c r="H32" s="5">
        <v>18</v>
      </c>
      <c r="J32" s="5">
        <v>21</v>
      </c>
      <c r="L32" s="17">
        <f>D32*2+J32*2</f>
        <v>90</v>
      </c>
      <c r="M32" s="17">
        <f>H32*2+J32*2</f>
        <v>78</v>
      </c>
      <c r="N32" s="3" t="s">
        <v>278</v>
      </c>
    </row>
    <row r="33" spans="1:14" ht="12.8">
      <c r="A33" t="s">
        <v>280</v>
      </c>
      <c r="B33" s="3" t="s">
        <v>40</v>
      </c>
      <c r="C33" s="3">
        <v>1</v>
      </c>
      <c r="D33" s="4">
        <v>14</v>
      </c>
      <c r="E33" s="4">
        <v>11</v>
      </c>
      <c r="F33" s="5">
        <v>11</v>
      </c>
      <c r="G33" s="4">
        <v>8</v>
      </c>
      <c r="H33" s="5">
        <v>8</v>
      </c>
      <c r="I33" s="4">
        <v>5</v>
      </c>
      <c r="J33" s="5">
        <v>5</v>
      </c>
      <c r="L33" s="17">
        <f>D33*2+J33*2</f>
        <v>38</v>
      </c>
      <c r="M33" s="17">
        <f>H33*2+J33*2</f>
        <v>26</v>
      </c>
      <c r="N33" s="3" t="s">
        <v>278</v>
      </c>
    </row>
    <row r="34" spans="1:13" ht="12.8">
      <c r="A34" t="s">
        <v>281</v>
      </c>
      <c r="B34" s="3" t="s">
        <v>38</v>
      </c>
      <c r="C34" s="3">
        <v>1</v>
      </c>
      <c r="D34" s="4">
        <v>27</v>
      </c>
      <c r="E34" s="4">
        <v>24</v>
      </c>
      <c r="F34" s="5">
        <v>24</v>
      </c>
      <c r="G34" s="4">
        <v>21</v>
      </c>
      <c r="H34" s="5">
        <v>21</v>
      </c>
      <c r="J34" s="5">
        <v>24</v>
      </c>
      <c r="L34" s="17">
        <f>D34*2+J34*2</f>
        <v>102</v>
      </c>
      <c r="M34" s="17">
        <f>H34*2+J34*2</f>
        <v>90</v>
      </c>
    </row>
    <row r="35" spans="1:13" ht="12.8">
      <c r="A35" t="s">
        <v>282</v>
      </c>
      <c r="B35" s="3" t="s">
        <v>42</v>
      </c>
      <c r="C35" s="3">
        <v>1</v>
      </c>
      <c r="D35" s="4">
        <v>24</v>
      </c>
      <c r="E35" s="4">
        <v>21</v>
      </c>
      <c r="F35" s="5">
        <v>21</v>
      </c>
      <c r="G35" s="4">
        <v>18</v>
      </c>
      <c r="H35" s="5">
        <v>18</v>
      </c>
      <c r="J35" s="5">
        <v>21</v>
      </c>
      <c r="L35" s="17">
        <f>D35*2+J35*2</f>
        <v>90</v>
      </c>
      <c r="M35" s="17">
        <f>H35*2+J35*2</f>
        <v>78</v>
      </c>
    </row>
    <row r="36" spans="1:14" ht="12.8">
      <c r="A36" t="s">
        <v>283</v>
      </c>
      <c r="B36" s="3" t="s">
        <v>40</v>
      </c>
      <c r="C36" s="3">
        <v>1</v>
      </c>
      <c r="D36" s="4">
        <v>14</v>
      </c>
      <c r="E36" s="4">
        <v>11</v>
      </c>
      <c r="F36" s="5">
        <v>11</v>
      </c>
      <c r="G36" s="4">
        <v>8</v>
      </c>
      <c r="H36" s="5">
        <v>8</v>
      </c>
      <c r="I36" s="4">
        <v>5</v>
      </c>
      <c r="J36" s="5">
        <v>5</v>
      </c>
      <c r="K36" s="4">
        <v>20</v>
      </c>
      <c r="L36" s="17">
        <v>20</v>
      </c>
      <c r="M36" s="17">
        <v>20</v>
      </c>
      <c r="N36" s="3" t="s">
        <v>278</v>
      </c>
    </row>
    <row r="37" spans="1:13" ht="12.8">
      <c r="A37" t="s">
        <v>284</v>
      </c>
      <c r="B37" s="3" t="s">
        <v>38</v>
      </c>
      <c r="C37" s="3">
        <v>1</v>
      </c>
      <c r="D37" s="4">
        <v>27</v>
      </c>
      <c r="E37" s="4">
        <v>24</v>
      </c>
      <c r="F37" s="5">
        <v>24</v>
      </c>
      <c r="G37" s="4">
        <v>21</v>
      </c>
      <c r="H37" s="5">
        <v>21</v>
      </c>
      <c r="J37" s="5">
        <v>24</v>
      </c>
      <c r="L37" s="17">
        <f>D37*2+J37*2</f>
        <v>102</v>
      </c>
      <c r="M37" s="17">
        <f>H37*2+J37*2</f>
        <v>90</v>
      </c>
    </row>
    <row r="38" spans="1:13" ht="12.8">
      <c r="A38" t="s">
        <v>285</v>
      </c>
      <c r="B38" s="3" t="s">
        <v>286</v>
      </c>
      <c r="C38" s="3">
        <v>1</v>
      </c>
      <c r="D38" s="4">
        <v>18</v>
      </c>
      <c r="E38" s="4">
        <v>15</v>
      </c>
      <c r="F38" s="5">
        <v>15</v>
      </c>
      <c r="G38" s="4">
        <v>12</v>
      </c>
      <c r="H38" s="5">
        <v>12</v>
      </c>
      <c r="J38" s="5">
        <v>15</v>
      </c>
      <c r="L38" s="17">
        <f>D38*2+J38*2</f>
        <v>66</v>
      </c>
      <c r="M38" s="17">
        <f>H38*2+J38*2</f>
        <v>54</v>
      </c>
    </row>
    <row r="39" spans="1:13" ht="12.8">
      <c r="A39" t="s">
        <v>287</v>
      </c>
      <c r="B39" s="3" t="s">
        <v>288</v>
      </c>
      <c r="C39" s="3">
        <v>1</v>
      </c>
      <c r="D39" s="4">
        <v>22</v>
      </c>
      <c r="E39" s="4">
        <v>19</v>
      </c>
      <c r="F39" s="5">
        <v>19</v>
      </c>
      <c r="G39" s="4">
        <v>16</v>
      </c>
      <c r="H39" s="5">
        <v>16</v>
      </c>
      <c r="J39" s="5">
        <v>19</v>
      </c>
      <c r="L39" s="17">
        <f>D39*2+J39*2</f>
        <v>82</v>
      </c>
      <c r="M39" s="17">
        <f>H39*2+J39*2</f>
        <v>70</v>
      </c>
    </row>
    <row r="40" spans="1:13" ht="12.8">
      <c r="A40" t="s">
        <v>289</v>
      </c>
      <c r="B40" s="3" t="s">
        <v>40</v>
      </c>
      <c r="C40" s="3">
        <v>1</v>
      </c>
      <c r="D40" s="4">
        <v>37</v>
      </c>
      <c r="F40" s="5">
        <v>37</v>
      </c>
      <c r="G40" s="4">
        <v>33</v>
      </c>
      <c r="H40" s="5">
        <v>33</v>
      </c>
      <c r="J40" s="5">
        <v>37</v>
      </c>
      <c r="L40" s="17">
        <f>D40*2+J40*2</f>
        <v>148</v>
      </c>
      <c r="M40" s="17">
        <f>H40*2+J40*2</f>
        <v>140</v>
      </c>
    </row>
    <row r="41" spans="1:13" ht="12.8">
      <c r="A41" t="s">
        <v>290</v>
      </c>
      <c r="B41" s="3" t="s">
        <v>291</v>
      </c>
      <c r="C41" s="3">
        <v>1</v>
      </c>
      <c r="D41" s="4">
        <v>11</v>
      </c>
      <c r="E41" s="4">
        <v>9.5</v>
      </c>
      <c r="F41" s="5">
        <v>9.5</v>
      </c>
      <c r="G41" s="4">
        <v>8</v>
      </c>
      <c r="H41" s="5">
        <v>8</v>
      </c>
      <c r="I41" s="4">
        <v>5</v>
      </c>
      <c r="J41" s="5">
        <v>5</v>
      </c>
      <c r="L41" s="17">
        <f>D41*2+J41*2</f>
        <v>32</v>
      </c>
      <c r="M41" s="17">
        <f>H41*2+J41*2</f>
        <v>26</v>
      </c>
    </row>
    <row r="42" ht="12.8">
      <c r="B42" s="3" t="s">
        <v>292</v>
      </c>
    </row>
    <row r="47" spans="1:17" ht="12.8">
      <c r="A47" t="s">
        <v>97</v>
      </c>
      <c r="C47" s="3">
        <f>SUM(C2:C45)</f>
        <v>42</v>
      </c>
      <c r="D47" s="4">
        <f>AVERAGE(D2:D41)</f>
        <v>22.7</v>
      </c>
      <c r="E47" s="5">
        <f>AVERAGE(E2:E41)</f>
        <v>18.2571428571429</v>
      </c>
      <c r="F47" s="4">
        <f>AVERAGE(F2:F41)</f>
        <v>20.175</v>
      </c>
      <c r="G47" s="5">
        <f>AVERAGE(G2:G41)</f>
        <v>16.9736842105263</v>
      </c>
      <c r="H47" s="4">
        <f>AVERAGE(H2:H41)</f>
        <v>17.55</v>
      </c>
      <c r="I47" s="5">
        <f>AVERAGE(I2:I41)</f>
        <v>6.75</v>
      </c>
      <c r="J47" s="4">
        <f>AVERAGE(J2:J41)</f>
        <v>18.2</v>
      </c>
      <c r="K47" s="5">
        <f>AVERAGE(K2:K41)</f>
        <v>32.8571428571429</v>
      </c>
      <c r="L47" s="4">
        <f>AVERAGE(L2:L41)</f>
        <v>79.15</v>
      </c>
      <c r="M47" s="4">
        <f>AVERAGE(M2:M41)</f>
        <v>70.65</v>
      </c>
      <c r="P47" s="4" t="s">
        <v>98</v>
      </c>
      <c r="Q47" s="4">
        <v>20</v>
      </c>
    </row>
    <row r="48" spans="1:13" ht="12.8">
      <c r="A48" s="2" t="s">
        <v>99</v>
      </c>
      <c r="D48" s="4">
        <f>MEDIAN(D2:D41)</f>
        <v>22</v>
      </c>
      <c r="E48" s="15">
        <f>MEDIAN(E2:E41)</f>
        <v>19</v>
      </c>
      <c r="F48" s="4">
        <f>MEDIAN(F2:F41)</f>
        <v>19</v>
      </c>
      <c r="G48" s="15">
        <f>MEDIAN(G2:G41)</f>
        <v>16</v>
      </c>
      <c r="H48" s="4">
        <f>MEDIAN(H2:H41)</f>
        <v>16</v>
      </c>
      <c r="I48" s="15">
        <f>MEDIAN(I2:I41)</f>
        <v>5</v>
      </c>
      <c r="J48" s="4">
        <f>MEDIAN(J2:J41)</f>
        <v>17.5</v>
      </c>
      <c r="K48" s="15">
        <f>MEDIAN(K2:K41)</f>
        <v>20</v>
      </c>
      <c r="L48" s="4">
        <f>MEDIAN(L2:L41)</f>
        <v>77</v>
      </c>
      <c r="M48" s="4">
        <f>MEDIAN(M2:M41)</f>
        <v>66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J1">
      <selection activeCell="O10" sqref="O10"/>
    </sheetView>
  </sheetViews>
  <sheetFormatPr defaultColWidth="9.140625" defaultRowHeight="12.75"/>
  <cols>
    <col min="1" max="1" width="16.8515625" style="0" customWidth="1"/>
    <col min="2" max="9" width="11.57421875" style="0" customWidth="1"/>
    <col min="10" max="10" width="20.28125" style="22" customWidth="1"/>
    <col min="11" max="13" width="11.57421875" style="0" customWidth="1"/>
    <col min="14" max="14" width="14.8515625" style="0" customWidth="1"/>
    <col min="15" max="17" width="14.57421875" style="0" customWidth="1"/>
    <col min="18" max="1025" width="11.57421875" style="0" customWidth="1"/>
  </cols>
  <sheetData>
    <row r="1" spans="1:14" s="23" customFormat="1" ht="33.15">
      <c r="A1" s="23" t="s">
        <v>293</v>
      </c>
      <c r="B1" s="20" t="s">
        <v>294</v>
      </c>
      <c r="C1" s="20" t="s">
        <v>295</v>
      </c>
      <c r="D1" s="10" t="s">
        <v>296</v>
      </c>
      <c r="E1" s="20" t="s">
        <v>20</v>
      </c>
      <c r="F1" s="10" t="s">
        <v>21</v>
      </c>
      <c r="G1" s="20" t="s">
        <v>22</v>
      </c>
      <c r="H1" s="10" t="s">
        <v>23</v>
      </c>
      <c r="I1" s="20" t="s">
        <v>24</v>
      </c>
      <c r="J1" s="24"/>
      <c r="K1" s="11" t="s">
        <v>25</v>
      </c>
      <c r="L1" s="11" t="s">
        <v>26</v>
      </c>
      <c r="N1" s="23" t="s">
        <v>297</v>
      </c>
    </row>
    <row r="3" spans="1:14" ht="12.8">
      <c r="A3" t="s">
        <v>2</v>
      </c>
      <c r="B3" s="25">
        <f>'2014-15'!D47</f>
        <v>19.1375</v>
      </c>
      <c r="C3" s="25">
        <f>'2014-15'!E47</f>
        <v>16.027027027027</v>
      </c>
      <c r="D3" s="25">
        <f>'2014-15'!F47</f>
        <v>16.475</v>
      </c>
      <c r="E3" s="25">
        <f>'2014-15'!G47</f>
        <v>13.8375</v>
      </c>
      <c r="F3" s="25">
        <f>'2014-15'!H47</f>
        <v>13.8375</v>
      </c>
      <c r="G3" s="25">
        <f>'2014-15'!I47</f>
        <v>6.78125</v>
      </c>
      <c r="H3" s="25">
        <f>'2014-15'!J47</f>
        <v>10.275</v>
      </c>
      <c r="I3" s="25">
        <f>'2014-15'!K47</f>
        <v>26.2666666666667</v>
      </c>
      <c r="J3" s="22">
        <v>2014</v>
      </c>
      <c r="K3" s="25">
        <f>'2014-15'!L47</f>
        <v>53.45</v>
      </c>
      <c r="L3" s="25">
        <f>'2014-15'!M47</f>
        <v>46</v>
      </c>
      <c r="N3" s="3">
        <v>40</v>
      </c>
    </row>
    <row r="4" spans="1:14" ht="12.8">
      <c r="A4" t="s">
        <v>4</v>
      </c>
      <c r="B4" s="26">
        <f>'2015-16'!D47</f>
        <v>21.2285714285714</v>
      </c>
      <c r="C4" s="26">
        <f>'2015-16'!E47</f>
        <v>16.0967741935484</v>
      </c>
      <c r="D4" s="26">
        <f>'2015-16'!F47</f>
        <v>18.7714285714286</v>
      </c>
      <c r="E4" s="26">
        <f>'2015-16'!G47</f>
        <v>14.2941176470588</v>
      </c>
      <c r="F4" s="26">
        <f>'2015-16'!H47</f>
        <v>15.4</v>
      </c>
      <c r="G4" s="26">
        <f>'2015-16'!I47</f>
        <v>8.03703703703704</v>
      </c>
      <c r="H4" s="26">
        <f>'2015-16'!J47</f>
        <v>11.6857142857143</v>
      </c>
      <c r="I4" s="26">
        <f>'2015-16'!K47</f>
        <v>32.9230769230769</v>
      </c>
      <c r="J4" s="27">
        <v>2015</v>
      </c>
      <c r="K4" s="26">
        <f>'2015-16'!L47</f>
        <v>59.6</v>
      </c>
      <c r="L4" s="26">
        <f>'2015-16'!M47</f>
        <v>51.3714285714286</v>
      </c>
      <c r="N4" s="3">
        <v>36</v>
      </c>
    </row>
    <row r="5" spans="1:14" ht="12.8">
      <c r="A5" t="s">
        <v>5</v>
      </c>
      <c r="B5" s="26">
        <f>'2016-17'!D47</f>
        <v>22.3</v>
      </c>
      <c r="C5" s="26">
        <f>'2016-17'!E47</f>
        <v>17.972972972973</v>
      </c>
      <c r="D5" s="26">
        <f>'2016-17'!F47</f>
        <v>19.8</v>
      </c>
      <c r="E5" s="26">
        <f>'2016-17'!G47</f>
        <v>15.7368421052632</v>
      </c>
      <c r="F5" s="26">
        <f>'2016-17'!H47</f>
        <v>17.225</v>
      </c>
      <c r="G5" s="26">
        <f>'2016-17'!I47</f>
        <v>8.21739130434783</v>
      </c>
      <c r="H5" s="26">
        <f>'2016-17'!J47</f>
        <v>15.25</v>
      </c>
      <c r="I5" s="26">
        <f>'2016-17'!K47</f>
        <v>30.3636363636364</v>
      </c>
      <c r="J5" s="22">
        <v>2016</v>
      </c>
      <c r="K5" s="26">
        <f>'2016-17'!L47</f>
        <v>71.05</v>
      </c>
      <c r="L5" s="26">
        <f>'2016-17'!M47</f>
        <v>63.25</v>
      </c>
      <c r="N5" s="3">
        <v>40</v>
      </c>
    </row>
    <row r="6" spans="1:14" ht="12.8">
      <c r="A6" t="s">
        <v>6</v>
      </c>
      <c r="B6" s="25">
        <f>'2017-18'!D47</f>
        <v>21.7941176470588</v>
      </c>
      <c r="C6" s="25">
        <f>'2017-18'!E47</f>
        <v>17.671875</v>
      </c>
      <c r="D6" s="25">
        <f>'2017-18'!F47</f>
        <v>18.8088235294118</v>
      </c>
      <c r="E6" s="25">
        <f>'2017-18'!G47</f>
        <v>14.3225806451613</v>
      </c>
      <c r="F6" s="25">
        <f>'2017-18'!H47</f>
        <v>16.1764705882353</v>
      </c>
      <c r="G6" s="25">
        <f>'2017-18'!I47</f>
        <v>6.94444444444444</v>
      </c>
      <c r="H6" s="25">
        <f>'2017-18'!J47</f>
        <v>15.0588235294118</v>
      </c>
      <c r="I6" s="25">
        <f>'2017-18'!K47</f>
        <v>33</v>
      </c>
      <c r="J6" s="27">
        <v>2017</v>
      </c>
      <c r="K6" s="25">
        <f>'2017-18'!L47</f>
        <v>70</v>
      </c>
      <c r="L6" s="25">
        <f>'2017-18'!M47</f>
        <v>54.7647058823529</v>
      </c>
      <c r="N6" s="3">
        <v>34</v>
      </c>
    </row>
    <row r="7" spans="1:17" ht="12.8">
      <c r="A7" t="s">
        <v>7</v>
      </c>
      <c r="B7" s="26">
        <f>'2018-2019'!D47</f>
        <v>22.7</v>
      </c>
      <c r="C7" s="26">
        <f>'2018-2019'!E47</f>
        <v>18.2571428571429</v>
      </c>
      <c r="D7" s="26">
        <f>'2018-2019'!F47</f>
        <v>20.175</v>
      </c>
      <c r="E7" s="26">
        <f>'2018-2019'!G47</f>
        <v>16.9736842105263</v>
      </c>
      <c r="F7" s="26">
        <f>'2018-2019'!H47</f>
        <v>17.55</v>
      </c>
      <c r="G7" s="26">
        <f>'2018-2019'!I47</f>
        <v>6.75</v>
      </c>
      <c r="H7" s="26">
        <f>'2018-2019'!J47</f>
        <v>18.2</v>
      </c>
      <c r="I7" s="26">
        <f>'2018-2019'!K47</f>
        <v>32.8571428571429</v>
      </c>
      <c r="J7" s="22">
        <v>2018</v>
      </c>
      <c r="K7" s="26">
        <f>'2018-2019'!L47</f>
        <v>79.15</v>
      </c>
      <c r="L7" s="26">
        <f>'2018-2019'!M47</f>
        <v>70.65</v>
      </c>
      <c r="N7" s="3">
        <v>40</v>
      </c>
      <c r="P7" s="25">
        <f>L7-L6</f>
        <v>15.8852941176471</v>
      </c>
      <c r="Q7" s="25">
        <f>L7-L3</f>
        <v>24.65</v>
      </c>
    </row>
    <row r="8" spans="1:15" ht="12.8">
      <c r="A8" t="s">
        <v>298</v>
      </c>
      <c r="B8" s="28">
        <f>(B7/B6-1)</f>
        <v>0.0415654520917679</v>
      </c>
      <c r="C8" s="28">
        <f>(C7/C6-1)</f>
        <v>0.0331186055323986</v>
      </c>
      <c r="D8" s="28">
        <f>(D7/D6-1)</f>
        <v>0.0726348709929634</v>
      </c>
      <c r="E8" s="28">
        <f>(E7/E6-1)</f>
        <v>0.185099573257468</v>
      </c>
      <c r="F8" s="28">
        <f>(F7/F6-1)</f>
        <v>0.084909090909091</v>
      </c>
      <c r="G8" s="28">
        <f>(G7/G6-1)</f>
        <v>-0.028</v>
      </c>
      <c r="H8" s="28">
        <f>(H7/H6-1)</f>
        <v>0.20859375</v>
      </c>
      <c r="I8" s="28">
        <f>(I7/I6-1)</f>
        <v>-0.0043290043290044</v>
      </c>
      <c r="J8" s="27" t="s">
        <v>299</v>
      </c>
      <c r="K8" s="28">
        <f>(K7/K6-1)</f>
        <v>0.130714285714286</v>
      </c>
      <c r="L8" s="28">
        <f>(L7/L6-1)</f>
        <v>0.290064446831364</v>
      </c>
      <c r="N8" s="7">
        <f>SUM(N3:N7)</f>
        <v>190</v>
      </c>
      <c r="O8" s="7">
        <f>N8*5</f>
        <v>950</v>
      </c>
    </row>
    <row r="9" spans="1:15" ht="12.8">
      <c r="A9" t="s">
        <v>300</v>
      </c>
      <c r="B9" s="28">
        <f>(B7/B3-1)</f>
        <v>0.186152841280209</v>
      </c>
      <c r="C9" s="28">
        <f>(C7/C3-1)</f>
        <v>0.139147193447362</v>
      </c>
      <c r="D9" s="28">
        <f>(D7/D3-1)</f>
        <v>0.224582701062215</v>
      </c>
      <c r="E9" s="28">
        <f>(E7/E3-1)</f>
        <v>0.226643845385822</v>
      </c>
      <c r="F9" s="28">
        <f>(F7/F3-1)</f>
        <v>0.268292682926829</v>
      </c>
      <c r="G9" s="28">
        <f>(G7/G3-1)</f>
        <v>-0.00460829493087556</v>
      </c>
      <c r="H9" s="28">
        <f>(H7/H3-1)</f>
        <v>0.771289537712895</v>
      </c>
      <c r="I9" s="28">
        <f>(I7/I3-1)</f>
        <v>0.250906453952139</v>
      </c>
      <c r="J9" s="22" t="s">
        <v>301</v>
      </c>
      <c r="K9" s="28">
        <f>(K7/K3-1)</f>
        <v>0.480823199251637</v>
      </c>
      <c r="L9" s="28">
        <f>(L7/L3-1)</f>
        <v>0.535869565217392</v>
      </c>
      <c r="N9" s="7" t="s">
        <v>302</v>
      </c>
      <c r="O9" s="1" t="s">
        <v>303</v>
      </c>
    </row>
    <row r="10" spans="2:12" s="23" customFormat="1" ht="98.25" customHeight="1">
      <c r="B10" s="23" t="s">
        <v>304</v>
      </c>
      <c r="C10" s="23" t="s">
        <v>305</v>
      </c>
      <c r="D10" s="23" t="s">
        <v>306</v>
      </c>
      <c r="E10" s="23" t="s">
        <v>307</v>
      </c>
      <c r="F10" s="23" t="s">
        <v>306</v>
      </c>
      <c r="G10" s="23" t="s">
        <v>308</v>
      </c>
      <c r="H10" s="23" t="s">
        <v>306</v>
      </c>
      <c r="I10" s="23" t="s">
        <v>309</v>
      </c>
      <c r="J10" s="29"/>
      <c r="K10" s="23" t="s">
        <v>306</v>
      </c>
      <c r="L10" s="23" t="s">
        <v>306</v>
      </c>
    </row>
    <row r="11" spans="14:17" ht="22.5">
      <c r="N11" s="30" t="s">
        <v>310</v>
      </c>
      <c r="O11" s="31" t="s">
        <v>311</v>
      </c>
      <c r="P11" s="31" t="s">
        <v>312</v>
      </c>
      <c r="Q11" s="31" t="s">
        <v>313</v>
      </c>
    </row>
    <row r="12" spans="14:17" ht="22.5">
      <c r="N12" s="32" t="s">
        <v>314</v>
      </c>
      <c r="O12" s="33">
        <f>B7</f>
        <v>22.7</v>
      </c>
      <c r="P12" s="34">
        <f>B8</f>
        <v>0.0415654520917679</v>
      </c>
      <c r="Q12" s="34">
        <f>B9</f>
        <v>0.186152841280209</v>
      </c>
    </row>
    <row r="13" spans="14:17" ht="22.5">
      <c r="N13" s="32" t="s">
        <v>315</v>
      </c>
      <c r="O13" s="33">
        <f>C7</f>
        <v>18.2571428571429</v>
      </c>
      <c r="P13" s="34">
        <f>D8</f>
        <v>0.0726348709929634</v>
      </c>
      <c r="Q13" s="34">
        <f>D9</f>
        <v>0.224582701062215</v>
      </c>
    </row>
    <row r="14" spans="14:17" ht="25.65" customHeight="1">
      <c r="N14" s="32" t="s">
        <v>316</v>
      </c>
      <c r="O14" s="33">
        <f>F7</f>
        <v>17.55</v>
      </c>
      <c r="P14" s="34">
        <f>F8</f>
        <v>0.084909090909091</v>
      </c>
      <c r="Q14" s="34">
        <f>F9</f>
        <v>0.268292682926829</v>
      </c>
    </row>
    <row r="15" spans="14:17" ht="22.5">
      <c r="N15" s="32" t="s">
        <v>317</v>
      </c>
      <c r="O15" s="33">
        <f>H7</f>
        <v>18.2</v>
      </c>
      <c r="P15" s="34">
        <f>H8</f>
        <v>0.20859375</v>
      </c>
      <c r="Q15" s="34">
        <f>H9</f>
        <v>0.771289537712895</v>
      </c>
    </row>
    <row r="16" spans="14:17" ht="33.1">
      <c r="N16" s="32" t="s">
        <v>318</v>
      </c>
      <c r="O16" s="33">
        <f>K7</f>
        <v>79.15</v>
      </c>
      <c r="P16" s="34">
        <f>K8</f>
        <v>0.130714285714286</v>
      </c>
      <c r="Q16" s="34">
        <f>K9</f>
        <v>0.480823199251637</v>
      </c>
    </row>
    <row r="17" spans="14:17" ht="33.1">
      <c r="N17" s="32" t="s">
        <v>319</v>
      </c>
      <c r="O17" s="33">
        <f>L7</f>
        <v>70.65</v>
      </c>
      <c r="P17" s="34">
        <f>L8</f>
        <v>0.290064446831364</v>
      </c>
      <c r="Q17" s="34">
        <f>L9</f>
        <v>0.535869565217392</v>
      </c>
    </row>
  </sheetData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 </dc:creator>
  <cp:keywords/>
  <dc:description/>
  <cp:lastModifiedBy>herve </cp:lastModifiedBy>
  <dcterms:created xsi:type="dcterms:W3CDTF">2018-06-25T15:58:12Z</dcterms:created>
  <dcterms:modified xsi:type="dcterms:W3CDTF">2019-02-14T22:32:48Z</dcterms:modified>
  <cp:category/>
  <cp:version/>
  <cp:contentType/>
  <cp:contentStatus/>
  <cp:revision>39</cp:revision>
</cp:coreProperties>
</file>